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55" yWindow="225" windowWidth="17115" windowHeight="8790" tabRatio="713"/>
  </bookViews>
  <sheets>
    <sheet name="Курдюковское" sheetId="2" r:id="rId1"/>
    <sheet name="Курдюковское (2)" sheetId="3" r:id="rId2"/>
    <sheet name="Консолид" sheetId="1" r:id="rId3"/>
  </sheets>
  <definedNames>
    <definedName name="_xlnm._FilterDatabase" localSheetId="2" hidden="1">Консолид!$A$12:$X$617</definedName>
    <definedName name="_xlnm._FilterDatabase" localSheetId="0" hidden="1">Курдюковское!$B$14:$I$54</definedName>
    <definedName name="_xlnm._FilterDatabase" localSheetId="1" hidden="1">'Курдюковское (2)'!$B$14:$H$54</definedName>
    <definedName name="В175" localSheetId="1">#REF!</definedName>
    <definedName name="В175">#REF!</definedName>
    <definedName name="_xlnm.Print_Titles" localSheetId="2">Консолид!$9:$12</definedName>
    <definedName name="_xlnm.Print_Titles" localSheetId="0">Курдюковское!$11:$14</definedName>
    <definedName name="_xlnm.Print_Titles" localSheetId="1">'Курдюковское (2)'!$11:$14</definedName>
    <definedName name="_xlnm.Print_Area" localSheetId="2">Консолид!$A$1:$J$617</definedName>
    <definedName name="_xlnm.Print_Area" localSheetId="0">Курдюковское!$A$1:$H$59</definedName>
    <definedName name="_xlnm.Print_Area" localSheetId="1">'Курдюковское (2)'!$A$1:$G$59</definedName>
  </definedNames>
  <calcPr calcId="124519"/>
</workbook>
</file>

<file path=xl/calcChain.xml><?xml version="1.0" encoding="utf-8"?>
<calcChain xmlns="http://schemas.openxmlformats.org/spreadsheetml/2006/main">
  <c r="G53" i="3"/>
  <c r="G52"/>
  <c r="G50"/>
  <c r="G47"/>
  <c r="G46"/>
  <c r="G44"/>
  <c r="G43"/>
  <c r="G42"/>
  <c r="G41"/>
  <c r="G35"/>
  <c r="G34"/>
  <c r="G33"/>
  <c r="G32"/>
  <c r="G30"/>
  <c r="G29"/>
  <c r="G25"/>
  <c r="G24" s="1"/>
  <c r="G23" s="1"/>
  <c r="G22" s="1"/>
  <c r="G20"/>
  <c r="G19" s="1"/>
  <c r="G18" s="1"/>
  <c r="G17" s="1"/>
  <c r="H53" i="2"/>
  <c r="H32"/>
  <c r="H35"/>
  <c r="G16" i="3" l="1"/>
  <c r="G15" s="1"/>
  <c r="H30" i="2" l="1"/>
  <c r="H44" l="1"/>
  <c r="H50"/>
  <c r="I491" i="1"/>
  <c r="I490" s="1"/>
  <c r="I489" s="1"/>
  <c r="H404"/>
  <c r="H403" s="1"/>
  <c r="J351"/>
  <c r="J186"/>
  <c r="H135"/>
  <c r="H134" s="1"/>
  <c r="Y109"/>
  <c r="Z109" s="1"/>
  <c r="I36"/>
  <c r="I35" s="1"/>
  <c r="I17"/>
  <c r="J17"/>
  <c r="H18"/>
  <c r="H17" s="1"/>
  <c r="H16" s="1"/>
  <c r="H15" s="1"/>
  <c r="I615"/>
  <c r="I614" s="1"/>
  <c r="I613" s="1"/>
  <c r="H616"/>
  <c r="H615" s="1"/>
  <c r="H614" s="1"/>
  <c r="H613" s="1"/>
  <c r="I611"/>
  <c r="I610" s="1"/>
  <c r="J612"/>
  <c r="I608"/>
  <c r="I607" s="1"/>
  <c r="J609"/>
  <c r="I605"/>
  <c r="J606"/>
  <c r="I603"/>
  <c r="I600"/>
  <c r="J601"/>
  <c r="H601" s="1"/>
  <c r="H600" s="1"/>
  <c r="I598"/>
  <c r="J599"/>
  <c r="H599" s="1"/>
  <c r="H598" s="1"/>
  <c r="I596"/>
  <c r="J597"/>
  <c r="I594"/>
  <c r="I593" s="1"/>
  <c r="H595"/>
  <c r="H594" s="1"/>
  <c r="I591"/>
  <c r="J592"/>
  <c r="H592" s="1"/>
  <c r="H591" s="1"/>
  <c r="I589"/>
  <c r="H590"/>
  <c r="H589" s="1"/>
  <c r="I585"/>
  <c r="H586"/>
  <c r="H585" s="1"/>
  <c r="I583"/>
  <c r="I582" s="1"/>
  <c r="J584"/>
  <c r="H584" s="1"/>
  <c r="H583" s="1"/>
  <c r="H582" s="1"/>
  <c r="I580"/>
  <c r="I579" s="1"/>
  <c r="H581"/>
  <c r="H580" s="1"/>
  <c r="H579" s="1"/>
  <c r="I572"/>
  <c r="I571" s="1"/>
  <c r="I570" s="1"/>
  <c r="I569" s="1"/>
  <c r="I568" s="1"/>
  <c r="I565"/>
  <c r="I564"/>
  <c r="I563" s="1"/>
  <c r="J566"/>
  <c r="H566" s="1"/>
  <c r="H565" s="1"/>
  <c r="H564" s="1"/>
  <c r="H563" s="1"/>
  <c r="I561"/>
  <c r="I560" s="1"/>
  <c r="I559" s="1"/>
  <c r="J562"/>
  <c r="H562" s="1"/>
  <c r="H561" s="1"/>
  <c r="H560" s="1"/>
  <c r="H559" s="1"/>
  <c r="I557"/>
  <c r="H558"/>
  <c r="H557" s="1"/>
  <c r="I555"/>
  <c r="H556"/>
  <c r="H555" s="1"/>
  <c r="I552"/>
  <c r="I551" s="1"/>
  <c r="J553"/>
  <c r="H553" s="1"/>
  <c r="H552" s="1"/>
  <c r="H551" s="1"/>
  <c r="I549"/>
  <c r="I548" s="1"/>
  <c r="H550"/>
  <c r="H549" s="1"/>
  <c r="H548" s="1"/>
  <c r="I545"/>
  <c r="H546"/>
  <c r="H545" s="1"/>
  <c r="I543"/>
  <c r="H544"/>
  <c r="H543" s="1"/>
  <c r="I540"/>
  <c r="H541"/>
  <c r="H540" s="1"/>
  <c r="H539" s="1"/>
  <c r="I539"/>
  <c r="I533"/>
  <c r="I532"/>
  <c r="H534"/>
  <c r="H533"/>
  <c r="H532" s="1"/>
  <c r="I530"/>
  <c r="I529" s="1"/>
  <c r="I528" s="1"/>
  <c r="J531"/>
  <c r="H531" s="1"/>
  <c r="H530" s="1"/>
  <c r="H529" s="1"/>
  <c r="H528" s="1"/>
  <c r="I526"/>
  <c r="I525" s="1"/>
  <c r="I522"/>
  <c r="I521" s="1"/>
  <c r="H523"/>
  <c r="H522" s="1"/>
  <c r="H521" s="1"/>
  <c r="I519"/>
  <c r="I518" s="1"/>
  <c r="H520"/>
  <c r="H519" s="1"/>
  <c r="H518" s="1"/>
  <c r="I516"/>
  <c r="I515" s="1"/>
  <c r="J517"/>
  <c r="H517" s="1"/>
  <c r="H516" s="1"/>
  <c r="H515" s="1"/>
  <c r="I511"/>
  <c r="I510" s="1"/>
  <c r="I509" s="1"/>
  <c r="I508" s="1"/>
  <c r="H512"/>
  <c r="H511" s="1"/>
  <c r="H510" s="1"/>
  <c r="H509" s="1"/>
  <c r="H508" s="1"/>
  <c r="I504"/>
  <c r="J505"/>
  <c r="I503"/>
  <c r="I501"/>
  <c r="I500" s="1"/>
  <c r="J502"/>
  <c r="H502" s="1"/>
  <c r="H501" s="1"/>
  <c r="H500" s="1"/>
  <c r="I496"/>
  <c r="I495" s="1"/>
  <c r="H497"/>
  <c r="H496" s="1"/>
  <c r="H495" s="1"/>
  <c r="I493"/>
  <c r="J494"/>
  <c r="I492"/>
  <c r="H491"/>
  <c r="H490" s="1"/>
  <c r="H489" s="1"/>
  <c r="I486"/>
  <c r="J487"/>
  <c r="H487" s="1"/>
  <c r="H486" s="1"/>
  <c r="I484"/>
  <c r="H485"/>
  <c r="H484" s="1"/>
  <c r="I481"/>
  <c r="I480" s="1"/>
  <c r="I478"/>
  <c r="I477" s="1"/>
  <c r="H479"/>
  <c r="H478" s="1"/>
  <c r="H477" s="1"/>
  <c r="I471"/>
  <c r="I470" s="1"/>
  <c r="I469" s="1"/>
  <c r="I468" s="1"/>
  <c r="J472"/>
  <c r="I466"/>
  <c r="I465" s="1"/>
  <c r="I464" s="1"/>
  <c r="I462"/>
  <c r="I461"/>
  <c r="I460" s="1"/>
  <c r="H467"/>
  <c r="H466" s="1"/>
  <c r="H465" s="1"/>
  <c r="H464" s="1"/>
  <c r="H463"/>
  <c r="H462" s="1"/>
  <c r="H461" s="1"/>
  <c r="H460" s="1"/>
  <c r="I455"/>
  <c r="I454" s="1"/>
  <c r="I453" s="1"/>
  <c r="I452" s="1"/>
  <c r="I451" s="1"/>
  <c r="H456"/>
  <c r="H455" s="1"/>
  <c r="H454" s="1"/>
  <c r="H453" s="1"/>
  <c r="H452" s="1"/>
  <c r="H451" s="1"/>
  <c r="I448"/>
  <c r="I447"/>
  <c r="I445"/>
  <c r="I444" s="1"/>
  <c r="H446"/>
  <c r="H445" s="1"/>
  <c r="H444" s="1"/>
  <c r="I440"/>
  <c r="I439" s="1"/>
  <c r="I438" s="1"/>
  <c r="H441"/>
  <c r="H440" s="1"/>
  <c r="H439" s="1"/>
  <c r="H438" s="1"/>
  <c r="I436"/>
  <c r="I435" s="1"/>
  <c r="I434" s="1"/>
  <c r="I433" s="1"/>
  <c r="H437"/>
  <c r="H436"/>
  <c r="H435" s="1"/>
  <c r="H434" s="1"/>
  <c r="H433" s="1"/>
  <c r="I431"/>
  <c r="I429"/>
  <c r="I428" s="1"/>
  <c r="I427" s="1"/>
  <c r="I426" s="1"/>
  <c r="H430"/>
  <c r="H429" s="1"/>
  <c r="I422"/>
  <c r="I421" s="1"/>
  <c r="I419"/>
  <c r="I418" s="1"/>
  <c r="H420"/>
  <c r="H419" s="1"/>
  <c r="H418" s="1"/>
  <c r="I414"/>
  <c r="I413" s="1"/>
  <c r="I412" s="1"/>
  <c r="H415"/>
  <c r="H414"/>
  <c r="H413" s="1"/>
  <c r="H412" s="1"/>
  <c r="I410"/>
  <c r="H411"/>
  <c r="H410" s="1"/>
  <c r="H409" s="1"/>
  <c r="H408" s="1"/>
  <c r="H407" s="1"/>
  <c r="I409"/>
  <c r="I408"/>
  <c r="I407" s="1"/>
  <c r="I405"/>
  <c r="I403"/>
  <c r="I396"/>
  <c r="I395" s="1"/>
  <c r="I393"/>
  <c r="I392" s="1"/>
  <c r="H394"/>
  <c r="H393" s="1"/>
  <c r="H392"/>
  <c r="I388"/>
  <c r="I387" s="1"/>
  <c r="I386" s="1"/>
  <c r="H389"/>
  <c r="H388" s="1"/>
  <c r="H387" s="1"/>
  <c r="H386" s="1"/>
  <c r="I384"/>
  <c r="I383" s="1"/>
  <c r="I382" s="1"/>
  <c r="I381" s="1"/>
  <c r="H385"/>
  <c r="H384" s="1"/>
  <c r="H383" s="1"/>
  <c r="H382" s="1"/>
  <c r="H381" s="1"/>
  <c r="I379"/>
  <c r="I377"/>
  <c r="I376" s="1"/>
  <c r="I375" s="1"/>
  <c r="I374" s="1"/>
  <c r="H378"/>
  <c r="H377" s="1"/>
  <c r="I370"/>
  <c r="I369" s="1"/>
  <c r="I367"/>
  <c r="I366" s="1"/>
  <c r="H368"/>
  <c r="H367" s="1"/>
  <c r="H366" s="1"/>
  <c r="I362"/>
  <c r="I361" s="1"/>
  <c r="I360" s="1"/>
  <c r="H363"/>
  <c r="H362" s="1"/>
  <c r="H361" s="1"/>
  <c r="H360" s="1"/>
  <c r="I358"/>
  <c r="I357" s="1"/>
  <c r="I356" s="1"/>
  <c r="I355" s="1"/>
  <c r="H359"/>
  <c r="H358" s="1"/>
  <c r="H357" s="1"/>
  <c r="H356" s="1"/>
  <c r="H355" s="1"/>
  <c r="I353"/>
  <c r="H354"/>
  <c r="H353" s="1"/>
  <c r="I351"/>
  <c r="H352"/>
  <c r="H351" s="1"/>
  <c r="I344"/>
  <c r="I343" s="1"/>
  <c r="H345"/>
  <c r="H344" s="1"/>
  <c r="H343" s="1"/>
  <c r="I341"/>
  <c r="I340" s="1"/>
  <c r="H342"/>
  <c r="H341" s="1"/>
  <c r="H340" s="1"/>
  <c r="H339" s="1"/>
  <c r="I336"/>
  <c r="I335" s="1"/>
  <c r="I334" s="1"/>
  <c r="H337"/>
  <c r="H336" s="1"/>
  <c r="H335" s="1"/>
  <c r="H334" s="1"/>
  <c r="I332"/>
  <c r="I331" s="1"/>
  <c r="I330" s="1"/>
  <c r="I329" s="1"/>
  <c r="H333"/>
  <c r="H332" s="1"/>
  <c r="H331" s="1"/>
  <c r="H330" s="1"/>
  <c r="H329" s="1"/>
  <c r="I327"/>
  <c r="I325"/>
  <c r="H326"/>
  <c r="H325" s="1"/>
  <c r="I318"/>
  <c r="I317" s="1"/>
  <c r="H319"/>
  <c r="H318" s="1"/>
  <c r="H317" s="1"/>
  <c r="I315"/>
  <c r="I314" s="1"/>
  <c r="H316"/>
  <c r="H315" s="1"/>
  <c r="H314" s="1"/>
  <c r="I310"/>
  <c r="I309" s="1"/>
  <c r="I308" s="1"/>
  <c r="H311"/>
  <c r="H310" s="1"/>
  <c r="H309" s="1"/>
  <c r="H308" s="1"/>
  <c r="I306"/>
  <c r="I305" s="1"/>
  <c r="I304" s="1"/>
  <c r="I303" s="1"/>
  <c r="H307"/>
  <c r="H306" s="1"/>
  <c r="H305" s="1"/>
  <c r="H304" s="1"/>
  <c r="H303" s="1"/>
  <c r="I301"/>
  <c r="H302"/>
  <c r="H301" s="1"/>
  <c r="I299"/>
  <c r="I298" s="1"/>
  <c r="I297" s="1"/>
  <c r="I296" s="1"/>
  <c r="H300"/>
  <c r="H299" s="1"/>
  <c r="I292"/>
  <c r="I291" s="1"/>
  <c r="H293"/>
  <c r="H292" s="1"/>
  <c r="H291" s="1"/>
  <c r="I289"/>
  <c r="I288" s="1"/>
  <c r="H290"/>
  <c r="H289" s="1"/>
  <c r="H288" s="1"/>
  <c r="I284"/>
  <c r="I283" s="1"/>
  <c r="I282" s="1"/>
  <c r="H285"/>
  <c r="H284" s="1"/>
  <c r="H283" s="1"/>
  <c r="H282" s="1"/>
  <c r="I280"/>
  <c r="H281"/>
  <c r="H280" s="1"/>
  <c r="H279" s="1"/>
  <c r="H278" s="1"/>
  <c r="H277" s="1"/>
  <c r="I279"/>
  <c r="I278" s="1"/>
  <c r="I277" s="1"/>
  <c r="I275"/>
  <c r="H276"/>
  <c r="H275" s="1"/>
  <c r="I273"/>
  <c r="H274"/>
  <c r="H273" s="1"/>
  <c r="I266"/>
  <c r="I265" s="1"/>
  <c r="I263"/>
  <c r="I262" s="1"/>
  <c r="H264"/>
  <c r="H263" s="1"/>
  <c r="H262" s="1"/>
  <c r="I258"/>
  <c r="I257" s="1"/>
  <c r="I256" s="1"/>
  <c r="H259"/>
  <c r="H258" s="1"/>
  <c r="H257" s="1"/>
  <c r="H256" s="1"/>
  <c r="I254"/>
  <c r="I253" s="1"/>
  <c r="I252" s="1"/>
  <c r="I251" s="1"/>
  <c r="H255"/>
  <c r="H254" s="1"/>
  <c r="H253" s="1"/>
  <c r="H252" s="1"/>
  <c r="H251" s="1"/>
  <c r="I249"/>
  <c r="I247"/>
  <c r="H248"/>
  <c r="H247" s="1"/>
  <c r="I240"/>
  <c r="I239" s="1"/>
  <c r="I237"/>
  <c r="I236" s="1"/>
  <c r="H238"/>
  <c r="H237" s="1"/>
  <c r="H236" s="1"/>
  <c r="I232"/>
  <c r="I231" s="1"/>
  <c r="I230" s="1"/>
  <c r="H233"/>
  <c r="H232" s="1"/>
  <c r="H231" s="1"/>
  <c r="H230" s="1"/>
  <c r="I228"/>
  <c r="I227" s="1"/>
  <c r="I226" s="1"/>
  <c r="I225" s="1"/>
  <c r="H229"/>
  <c r="H228" s="1"/>
  <c r="H227" s="1"/>
  <c r="H226" s="1"/>
  <c r="H225" s="1"/>
  <c r="I223"/>
  <c r="H224"/>
  <c r="H223" s="1"/>
  <c r="I221"/>
  <c r="I220" s="1"/>
  <c r="I219" s="1"/>
  <c r="I218" s="1"/>
  <c r="H222"/>
  <c r="H221" s="1"/>
  <c r="I214"/>
  <c r="H215"/>
  <c r="H214" s="1"/>
  <c r="I212"/>
  <c r="J213"/>
  <c r="I210"/>
  <c r="J211"/>
  <c r="H211" s="1"/>
  <c r="H210" s="1"/>
  <c r="I206"/>
  <c r="I204"/>
  <c r="H205"/>
  <c r="H204" s="1"/>
  <c r="I200"/>
  <c r="I198"/>
  <c r="H199"/>
  <c r="H198" s="1"/>
  <c r="I193"/>
  <c r="I192" s="1"/>
  <c r="I191" s="1"/>
  <c r="I190" s="1"/>
  <c r="H194"/>
  <c r="H193" s="1"/>
  <c r="H192" s="1"/>
  <c r="H191" s="1"/>
  <c r="H190" s="1"/>
  <c r="I188"/>
  <c r="H189"/>
  <c r="H188" s="1"/>
  <c r="I186"/>
  <c r="I185" s="1"/>
  <c r="I184" s="1"/>
  <c r="I183" s="1"/>
  <c r="H187"/>
  <c r="H186" s="1"/>
  <c r="I179"/>
  <c r="I178" s="1"/>
  <c r="I176"/>
  <c r="I175" s="1"/>
  <c r="H177"/>
  <c r="H176" s="1"/>
  <c r="H175" s="1"/>
  <c r="I171"/>
  <c r="I170" s="1"/>
  <c r="I169" s="1"/>
  <c r="H172"/>
  <c r="H171" s="1"/>
  <c r="H170" s="1"/>
  <c r="H169" s="1"/>
  <c r="I167"/>
  <c r="I166" s="1"/>
  <c r="I165" s="1"/>
  <c r="I164" s="1"/>
  <c r="H168"/>
  <c r="H167" s="1"/>
  <c r="H166" s="1"/>
  <c r="H165" s="1"/>
  <c r="H164" s="1"/>
  <c r="I162"/>
  <c r="I160"/>
  <c r="H161"/>
  <c r="H160" s="1"/>
  <c r="I153"/>
  <c r="I152" s="1"/>
  <c r="H154"/>
  <c r="H153" s="1"/>
  <c r="H152" s="1"/>
  <c r="I150"/>
  <c r="I149" s="1"/>
  <c r="H151"/>
  <c r="H150" s="1"/>
  <c r="H149" s="1"/>
  <c r="I145"/>
  <c r="I144" s="1"/>
  <c r="I143"/>
  <c r="H146"/>
  <c r="H145" s="1"/>
  <c r="H144" s="1"/>
  <c r="H143" s="1"/>
  <c r="I141"/>
  <c r="I140" s="1"/>
  <c r="I139" s="1"/>
  <c r="I138" s="1"/>
  <c r="H142"/>
  <c r="H141" s="1"/>
  <c r="H140" s="1"/>
  <c r="H139" s="1"/>
  <c r="H138" s="1"/>
  <c r="I136"/>
  <c r="I134"/>
  <c r="I127"/>
  <c r="I126" s="1"/>
  <c r="I124"/>
  <c r="I123" s="1"/>
  <c r="H125"/>
  <c r="H124" s="1"/>
  <c r="H123" s="1"/>
  <c r="I119"/>
  <c r="I118"/>
  <c r="I117" s="1"/>
  <c r="H120"/>
  <c r="H119" s="1"/>
  <c r="H118" s="1"/>
  <c r="H117" s="1"/>
  <c r="I115"/>
  <c r="I114" s="1"/>
  <c r="I113" s="1"/>
  <c r="I112" s="1"/>
  <c r="H116"/>
  <c r="H115" s="1"/>
  <c r="H114" s="1"/>
  <c r="H113" s="1"/>
  <c r="H112" s="1"/>
  <c r="I110"/>
  <c r="H111"/>
  <c r="H110" s="1"/>
  <c r="I108"/>
  <c r="I107"/>
  <c r="I106" s="1"/>
  <c r="I105" s="1"/>
  <c r="H109"/>
  <c r="H108" s="1"/>
  <c r="I101"/>
  <c r="I100"/>
  <c r="H102"/>
  <c r="H101" s="1"/>
  <c r="H100" s="1"/>
  <c r="I98"/>
  <c r="I97" s="1"/>
  <c r="H99"/>
  <c r="H98" s="1"/>
  <c r="H97" s="1"/>
  <c r="I93"/>
  <c r="I92" s="1"/>
  <c r="I91" s="1"/>
  <c r="H94"/>
  <c r="H93" s="1"/>
  <c r="H92" s="1"/>
  <c r="H91" s="1"/>
  <c r="I89"/>
  <c r="I88"/>
  <c r="I87" s="1"/>
  <c r="I86" s="1"/>
  <c r="H90"/>
  <c r="H89" s="1"/>
  <c r="H88" s="1"/>
  <c r="H87" s="1"/>
  <c r="H86" s="1"/>
  <c r="I84"/>
  <c r="I82"/>
  <c r="I81" s="1"/>
  <c r="I80" s="1"/>
  <c r="I79" s="1"/>
  <c r="H83"/>
  <c r="H82" s="1"/>
  <c r="I75"/>
  <c r="I74" s="1"/>
  <c r="J76"/>
  <c r="H76" s="1"/>
  <c r="H75" s="1"/>
  <c r="H74" s="1"/>
  <c r="I72"/>
  <c r="I71" s="1"/>
  <c r="J73"/>
  <c r="H73" s="1"/>
  <c r="H72" s="1"/>
  <c r="H71" s="1"/>
  <c r="I67"/>
  <c r="I66" s="1"/>
  <c r="I65" s="1"/>
  <c r="H68"/>
  <c r="H67" s="1"/>
  <c r="H66" s="1"/>
  <c r="H65" s="1"/>
  <c r="I63"/>
  <c r="J64"/>
  <c r="H64" s="1"/>
  <c r="H63" s="1"/>
  <c r="I61"/>
  <c r="I60"/>
  <c r="J62"/>
  <c r="H62" s="1"/>
  <c r="H61" s="1"/>
  <c r="H60" s="1"/>
  <c r="I56"/>
  <c r="J57"/>
  <c r="H57"/>
  <c r="H56" s="1"/>
  <c r="I54"/>
  <c r="H55"/>
  <c r="H54" s="1"/>
  <c r="I52"/>
  <c r="J53"/>
  <c r="I48"/>
  <c r="J49"/>
  <c r="H49" s="1"/>
  <c r="H48" s="1"/>
  <c r="I46"/>
  <c r="J47"/>
  <c r="I42"/>
  <c r="J43"/>
  <c r="H43" s="1"/>
  <c r="H42" s="1"/>
  <c r="I40"/>
  <c r="J41"/>
  <c r="I33"/>
  <c r="I32" s="1"/>
  <c r="I31" s="1"/>
  <c r="I30" s="1"/>
  <c r="H34"/>
  <c r="H33" s="1"/>
  <c r="J188"/>
  <c r="J185" s="1"/>
  <c r="J184" s="1"/>
  <c r="J183" s="1"/>
  <c r="J193"/>
  <c r="J192" s="1"/>
  <c r="J191" s="1"/>
  <c r="J190" s="1"/>
  <c r="J198"/>
  <c r="J214"/>
  <c r="J445"/>
  <c r="J444" s="1"/>
  <c r="J440"/>
  <c r="J439" s="1"/>
  <c r="J438" s="1"/>
  <c r="J436"/>
  <c r="J435" s="1"/>
  <c r="J434" s="1"/>
  <c r="J433" s="1"/>
  <c r="J429"/>
  <c r="J419"/>
  <c r="J418" s="1"/>
  <c r="J414"/>
  <c r="J413" s="1"/>
  <c r="J412" s="1"/>
  <c r="J410"/>
  <c r="J409" s="1"/>
  <c r="J408" s="1"/>
  <c r="J407" s="1"/>
  <c r="J393"/>
  <c r="J392" s="1"/>
  <c r="J388"/>
  <c r="J387" s="1"/>
  <c r="J386" s="1"/>
  <c r="J384"/>
  <c r="J383" s="1"/>
  <c r="J382" s="1"/>
  <c r="J381" s="1"/>
  <c r="J377"/>
  <c r="J367"/>
  <c r="J366" s="1"/>
  <c r="J362"/>
  <c r="J361" s="1"/>
  <c r="J360" s="1"/>
  <c r="J358"/>
  <c r="J357" s="1"/>
  <c r="J356" s="1"/>
  <c r="J355" s="1"/>
  <c r="J341"/>
  <c r="J340" s="1"/>
  <c r="J336"/>
  <c r="J335" s="1"/>
  <c r="J334" s="1"/>
  <c r="J332"/>
  <c r="J331" s="1"/>
  <c r="J330" s="1"/>
  <c r="J329" s="1"/>
  <c r="J325"/>
  <c r="J315"/>
  <c r="J314" s="1"/>
  <c r="J310"/>
  <c r="J309" s="1"/>
  <c r="J308" s="1"/>
  <c r="J306"/>
  <c r="J305"/>
  <c r="J304" s="1"/>
  <c r="J303" s="1"/>
  <c r="J301"/>
  <c r="J299"/>
  <c r="J289"/>
  <c r="J288"/>
  <c r="J284"/>
  <c r="J283" s="1"/>
  <c r="J282" s="1"/>
  <c r="J280"/>
  <c r="J279" s="1"/>
  <c r="J278" s="1"/>
  <c r="J277" s="1"/>
  <c r="J275"/>
  <c r="J273"/>
  <c r="J263"/>
  <c r="J262" s="1"/>
  <c r="J258"/>
  <c r="J257" s="1"/>
  <c r="J256" s="1"/>
  <c r="J254"/>
  <c r="J253" s="1"/>
  <c r="J252" s="1"/>
  <c r="J251" s="1"/>
  <c r="J247"/>
  <c r="J237"/>
  <c r="J236" s="1"/>
  <c r="J232"/>
  <c r="J231" s="1"/>
  <c r="J230" s="1"/>
  <c r="J228"/>
  <c r="J227" s="1"/>
  <c r="J226" s="1"/>
  <c r="J225" s="1"/>
  <c r="J221"/>
  <c r="J176"/>
  <c r="J175" s="1"/>
  <c r="J171"/>
  <c r="J170" s="1"/>
  <c r="J169" s="1"/>
  <c r="J167"/>
  <c r="J166" s="1"/>
  <c r="J165" s="1"/>
  <c r="J164" s="1"/>
  <c r="J160"/>
  <c r="J150"/>
  <c r="J149" s="1"/>
  <c r="J145"/>
  <c r="J144" s="1"/>
  <c r="J143" s="1"/>
  <c r="J141"/>
  <c r="J140" s="1"/>
  <c r="J139" s="1"/>
  <c r="J138" s="1"/>
  <c r="J134"/>
  <c r="J124"/>
  <c r="J123" s="1"/>
  <c r="J119"/>
  <c r="J118" s="1"/>
  <c r="J117" s="1"/>
  <c r="J115"/>
  <c r="J114" s="1"/>
  <c r="J113" s="1"/>
  <c r="J112" s="1"/>
  <c r="J110"/>
  <c r="J93"/>
  <c r="J92" s="1"/>
  <c r="J91" s="1"/>
  <c r="J98"/>
  <c r="J97" s="1"/>
  <c r="J82"/>
  <c r="J89"/>
  <c r="J88" s="1"/>
  <c r="J87" s="1"/>
  <c r="J86" s="1"/>
  <c r="X448"/>
  <c r="X447" s="1"/>
  <c r="W448"/>
  <c r="W447" s="1"/>
  <c r="V448"/>
  <c r="U448"/>
  <c r="T448"/>
  <c r="T447" s="1"/>
  <c r="S448"/>
  <c r="S447" s="1"/>
  <c r="R448"/>
  <c r="Q448"/>
  <c r="P448"/>
  <c r="P447" s="1"/>
  <c r="O448"/>
  <c r="O447" s="1"/>
  <c r="N448"/>
  <c r="M448"/>
  <c r="L448"/>
  <c r="L447" s="1"/>
  <c r="K448"/>
  <c r="K447" s="1"/>
  <c r="V447"/>
  <c r="U447"/>
  <c r="R447"/>
  <c r="Q447"/>
  <c r="N447"/>
  <c r="M447"/>
  <c r="X445"/>
  <c r="X444" s="1"/>
  <c r="W445"/>
  <c r="W444" s="1"/>
  <c r="V445"/>
  <c r="U445"/>
  <c r="T445"/>
  <c r="T444" s="1"/>
  <c r="S445"/>
  <c r="S444" s="1"/>
  <c r="R445"/>
  <c r="Q445"/>
  <c r="P445"/>
  <c r="P444" s="1"/>
  <c r="O445"/>
  <c r="O444" s="1"/>
  <c r="N445"/>
  <c r="M445"/>
  <c r="L445"/>
  <c r="L444" s="1"/>
  <c r="K445"/>
  <c r="K444" s="1"/>
  <c r="V444"/>
  <c r="U444"/>
  <c r="R444"/>
  <c r="Q444"/>
  <c r="N444"/>
  <c r="M444"/>
  <c r="X455"/>
  <c r="X454" s="1"/>
  <c r="X453" s="1"/>
  <c r="X22"/>
  <c r="X21" s="1"/>
  <c r="X20" s="1"/>
  <c r="X26"/>
  <c r="X25" s="1"/>
  <c r="X24" s="1"/>
  <c r="X33"/>
  <c r="X35"/>
  <c r="X40"/>
  <c r="X42"/>
  <c r="X46"/>
  <c r="X48"/>
  <c r="X52"/>
  <c r="X54"/>
  <c r="X56"/>
  <c r="X61"/>
  <c r="X60" s="1"/>
  <c r="X63"/>
  <c r="X67"/>
  <c r="X66" s="1"/>
  <c r="X65" s="1"/>
  <c r="X72"/>
  <c r="X71" s="1"/>
  <c r="X75"/>
  <c r="X74" s="1"/>
  <c r="X82"/>
  <c r="X84"/>
  <c r="X98"/>
  <c r="X108"/>
  <c r="X110"/>
  <c r="X107" s="1"/>
  <c r="X106" s="1"/>
  <c r="X115"/>
  <c r="X114" s="1"/>
  <c r="X113" s="1"/>
  <c r="X112" s="1"/>
  <c r="X134"/>
  <c r="X136"/>
  <c r="X141"/>
  <c r="X140" s="1"/>
  <c r="X139" s="1"/>
  <c r="X138" s="1"/>
  <c r="X160"/>
  <c r="X162"/>
  <c r="X167"/>
  <c r="X166" s="1"/>
  <c r="X165" s="1"/>
  <c r="X164" s="1"/>
  <c r="X186"/>
  <c r="X188"/>
  <c r="X193"/>
  <c r="X192" s="1"/>
  <c r="X191" s="1"/>
  <c r="X190" s="1"/>
  <c r="X221"/>
  <c r="X223"/>
  <c r="X228"/>
  <c r="X227" s="1"/>
  <c r="X226" s="1"/>
  <c r="X225" s="1"/>
  <c r="X247"/>
  <c r="X249"/>
  <c r="X254"/>
  <c r="X253" s="1"/>
  <c r="X252" s="1"/>
  <c r="X251" s="1"/>
  <c r="X273"/>
  <c r="X275"/>
  <c r="X280"/>
  <c r="X279" s="1"/>
  <c r="X278" s="1"/>
  <c r="X277" s="1"/>
  <c r="X299"/>
  <c r="X301"/>
  <c r="X306"/>
  <c r="X305" s="1"/>
  <c r="X304" s="1"/>
  <c r="X303" s="1"/>
  <c r="X325"/>
  <c r="X327"/>
  <c r="X332"/>
  <c r="X331" s="1"/>
  <c r="X330" s="1"/>
  <c r="X329" s="1"/>
  <c r="X351"/>
  <c r="X353"/>
  <c r="X358"/>
  <c r="X357" s="1"/>
  <c r="X356" s="1"/>
  <c r="X355" s="1"/>
  <c r="X377"/>
  <c r="X379"/>
  <c r="X384"/>
  <c r="X383" s="1"/>
  <c r="X382" s="1"/>
  <c r="X381" s="1"/>
  <c r="X403"/>
  <c r="X405"/>
  <c r="X410"/>
  <c r="X409" s="1"/>
  <c r="X408" s="1"/>
  <c r="X407" s="1"/>
  <c r="X429"/>
  <c r="X431"/>
  <c r="X436"/>
  <c r="X435" s="1"/>
  <c r="X434" s="1"/>
  <c r="X433" s="1"/>
  <c r="X462"/>
  <c r="X461" s="1"/>
  <c r="X460" s="1"/>
  <c r="X466"/>
  <c r="X465" s="1"/>
  <c r="X464" s="1"/>
  <c r="X471"/>
  <c r="X470" s="1"/>
  <c r="X469" s="1"/>
  <c r="X468" s="1"/>
  <c r="X478"/>
  <c r="X477" s="1"/>
  <c r="X481"/>
  <c r="X480" s="1"/>
  <c r="X484"/>
  <c r="X486"/>
  <c r="X490"/>
  <c r="X489" s="1"/>
  <c r="X493"/>
  <c r="X492" s="1"/>
  <c r="X496"/>
  <c r="X495" s="1"/>
  <c r="X501"/>
  <c r="X500" s="1"/>
  <c r="X504"/>
  <c r="X503" s="1"/>
  <c r="X511"/>
  <c r="X510" s="1"/>
  <c r="X509" s="1"/>
  <c r="X508" s="1"/>
  <c r="X516"/>
  <c r="X515" s="1"/>
  <c r="X519"/>
  <c r="X518" s="1"/>
  <c r="X522"/>
  <c r="X521" s="1"/>
  <c r="X526"/>
  <c r="X525" s="1"/>
  <c r="X530"/>
  <c r="X529" s="1"/>
  <c r="X528" s="1"/>
  <c r="X533"/>
  <c r="X532" s="1"/>
  <c r="X540"/>
  <c r="X539" s="1"/>
  <c r="X543"/>
  <c r="X545"/>
  <c r="X549"/>
  <c r="X548" s="1"/>
  <c r="X552"/>
  <c r="X551" s="1"/>
  <c r="X555"/>
  <c r="X557"/>
  <c r="X561"/>
  <c r="X560" s="1"/>
  <c r="X559" s="1"/>
  <c r="X565"/>
  <c r="X564" s="1"/>
  <c r="X563" s="1"/>
  <c r="X572"/>
  <c r="X571" s="1"/>
  <c r="X570" s="1"/>
  <c r="X569" s="1"/>
  <c r="X568" s="1"/>
  <c r="X580"/>
  <c r="X579" s="1"/>
  <c r="X583"/>
  <c r="X582" s="1"/>
  <c r="X585"/>
  <c r="X589"/>
  <c r="X591"/>
  <c r="X594"/>
  <c r="X596"/>
  <c r="X598"/>
  <c r="X600"/>
  <c r="X603"/>
  <c r="X605"/>
  <c r="X608"/>
  <c r="X607" s="1"/>
  <c r="X611"/>
  <c r="X610" s="1"/>
  <c r="X615"/>
  <c r="X614" s="1"/>
  <c r="X613" s="1"/>
  <c r="W455"/>
  <c r="W454" s="1"/>
  <c r="W453" s="1"/>
  <c r="W452" s="1"/>
  <c r="W451" s="1"/>
  <c r="W22"/>
  <c r="W21"/>
  <c r="W20" s="1"/>
  <c r="W26"/>
  <c r="W25" s="1"/>
  <c r="W24" s="1"/>
  <c r="W33"/>
  <c r="W35"/>
  <c r="W40"/>
  <c r="W42"/>
  <c r="W46"/>
  <c r="W48"/>
  <c r="W52"/>
  <c r="W54"/>
  <c r="W56"/>
  <c r="W61"/>
  <c r="W60" s="1"/>
  <c r="W63"/>
  <c r="W67"/>
  <c r="W66" s="1"/>
  <c r="W65" s="1"/>
  <c r="W72"/>
  <c r="W71" s="1"/>
  <c r="W75"/>
  <c r="W74" s="1"/>
  <c r="W82"/>
  <c r="W84"/>
  <c r="W98"/>
  <c r="W97" s="1"/>
  <c r="W108"/>
  <c r="W110"/>
  <c r="W115"/>
  <c r="W114" s="1"/>
  <c r="W113" s="1"/>
  <c r="W112" s="1"/>
  <c r="W134"/>
  <c r="W136"/>
  <c r="W141"/>
  <c r="W140" s="1"/>
  <c r="W139" s="1"/>
  <c r="W138" s="1"/>
  <c r="W160"/>
  <c r="W162"/>
  <c r="W167"/>
  <c r="W166" s="1"/>
  <c r="W165" s="1"/>
  <c r="W164" s="1"/>
  <c r="W186"/>
  <c r="W188"/>
  <c r="W193"/>
  <c r="W192" s="1"/>
  <c r="W191" s="1"/>
  <c r="W190" s="1"/>
  <c r="W221"/>
  <c r="W223"/>
  <c r="W228"/>
  <c r="W227" s="1"/>
  <c r="W226" s="1"/>
  <c r="W225" s="1"/>
  <c r="W247"/>
  <c r="W249"/>
  <c r="W254"/>
  <c r="W253" s="1"/>
  <c r="W252" s="1"/>
  <c r="W251" s="1"/>
  <c r="W273"/>
  <c r="W275"/>
  <c r="W280"/>
  <c r="W279" s="1"/>
  <c r="W278" s="1"/>
  <c r="W277" s="1"/>
  <c r="W299"/>
  <c r="W301"/>
  <c r="W306"/>
  <c r="W305" s="1"/>
  <c r="W304" s="1"/>
  <c r="W303" s="1"/>
  <c r="W325"/>
  <c r="W327"/>
  <c r="W332"/>
  <c r="W331" s="1"/>
  <c r="W330" s="1"/>
  <c r="W329" s="1"/>
  <c r="W351"/>
  <c r="W353"/>
  <c r="W358"/>
  <c r="W357" s="1"/>
  <c r="W356" s="1"/>
  <c r="W355" s="1"/>
  <c r="W377"/>
  <c r="W379"/>
  <c r="W384"/>
  <c r="W383" s="1"/>
  <c r="W382" s="1"/>
  <c r="W381" s="1"/>
  <c r="W403"/>
  <c r="W405"/>
  <c r="W410"/>
  <c r="W409" s="1"/>
  <c r="W408" s="1"/>
  <c r="W407" s="1"/>
  <c r="W429"/>
  <c r="W431"/>
  <c r="W436"/>
  <c r="W435" s="1"/>
  <c r="W434" s="1"/>
  <c r="W433" s="1"/>
  <c r="W462"/>
  <c r="W461" s="1"/>
  <c r="W460" s="1"/>
  <c r="W466"/>
  <c r="W465" s="1"/>
  <c r="W464" s="1"/>
  <c r="W471"/>
  <c r="W470" s="1"/>
  <c r="W469" s="1"/>
  <c r="W468" s="1"/>
  <c r="W478"/>
  <c r="W477" s="1"/>
  <c r="W481"/>
  <c r="W480" s="1"/>
  <c r="W484"/>
  <c r="W486"/>
  <c r="W490"/>
  <c r="W489" s="1"/>
  <c r="W493"/>
  <c r="W492" s="1"/>
  <c r="W496"/>
  <c r="W495" s="1"/>
  <c r="W501"/>
  <c r="W500" s="1"/>
  <c r="W504"/>
  <c r="W503" s="1"/>
  <c r="W511"/>
  <c r="W510" s="1"/>
  <c r="W509" s="1"/>
  <c r="W508" s="1"/>
  <c r="W516"/>
  <c r="W515" s="1"/>
  <c r="W519"/>
  <c r="W518" s="1"/>
  <c r="W522"/>
  <c r="W521" s="1"/>
  <c r="W526"/>
  <c r="W525" s="1"/>
  <c r="W530"/>
  <c r="W529" s="1"/>
  <c r="W528" s="1"/>
  <c r="W533"/>
  <c r="W532" s="1"/>
  <c r="W540"/>
  <c r="W539" s="1"/>
  <c r="W543"/>
  <c r="W545"/>
  <c r="W549"/>
  <c r="W548" s="1"/>
  <c r="W552"/>
  <c r="W551" s="1"/>
  <c r="W555"/>
  <c r="W557"/>
  <c r="W561"/>
  <c r="W560" s="1"/>
  <c r="W559" s="1"/>
  <c r="W565"/>
  <c r="W564" s="1"/>
  <c r="W563" s="1"/>
  <c r="W572"/>
  <c r="W571" s="1"/>
  <c r="W570" s="1"/>
  <c r="W569" s="1"/>
  <c r="W568" s="1"/>
  <c r="W580"/>
  <c r="W579" s="1"/>
  <c r="W583"/>
  <c r="W582" s="1"/>
  <c r="W585"/>
  <c r="W589"/>
  <c r="W591"/>
  <c r="W594"/>
  <c r="W596"/>
  <c r="W598"/>
  <c r="W600"/>
  <c r="W603"/>
  <c r="W602" s="1"/>
  <c r="W605"/>
  <c r="W608"/>
  <c r="W607"/>
  <c r="W611"/>
  <c r="W610" s="1"/>
  <c r="W615"/>
  <c r="W614"/>
  <c r="W613" s="1"/>
  <c r="V455"/>
  <c r="V454" s="1"/>
  <c r="V453" s="1"/>
  <c r="V452" s="1"/>
  <c r="V451" s="1"/>
  <c r="V22"/>
  <c r="V21" s="1"/>
  <c r="V20" s="1"/>
  <c r="V26"/>
  <c r="V25" s="1"/>
  <c r="V24" s="1"/>
  <c r="V33"/>
  <c r="V35"/>
  <c r="V40"/>
  <c r="V42"/>
  <c r="V46"/>
  <c r="V48"/>
  <c r="V52"/>
  <c r="V54"/>
  <c r="V56"/>
  <c r="V61"/>
  <c r="V60" s="1"/>
  <c r="V63"/>
  <c r="V67"/>
  <c r="V66" s="1"/>
  <c r="V65" s="1"/>
  <c r="V72"/>
  <c r="V71" s="1"/>
  <c r="V75"/>
  <c r="V74" s="1"/>
  <c r="V82"/>
  <c r="V84"/>
  <c r="V98"/>
  <c r="V97" s="1"/>
  <c r="V108"/>
  <c r="V110"/>
  <c r="V115"/>
  <c r="V114" s="1"/>
  <c r="V113" s="1"/>
  <c r="V112" s="1"/>
  <c r="V134"/>
  <c r="V136"/>
  <c r="V141"/>
  <c r="V140" s="1"/>
  <c r="V139" s="1"/>
  <c r="V138" s="1"/>
  <c r="V160"/>
  <c r="V162"/>
  <c r="V167"/>
  <c r="V166" s="1"/>
  <c r="V165" s="1"/>
  <c r="V164" s="1"/>
  <c r="V186"/>
  <c r="V188"/>
  <c r="V193"/>
  <c r="V192" s="1"/>
  <c r="V191" s="1"/>
  <c r="V190" s="1"/>
  <c r="V221"/>
  <c r="V223"/>
  <c r="V228"/>
  <c r="V227" s="1"/>
  <c r="V226" s="1"/>
  <c r="V225" s="1"/>
  <c r="V247"/>
  <c r="V249"/>
  <c r="V254"/>
  <c r="V253" s="1"/>
  <c r="V252" s="1"/>
  <c r="V251" s="1"/>
  <c r="V273"/>
  <c r="V275"/>
  <c r="V280"/>
  <c r="V279" s="1"/>
  <c r="V278" s="1"/>
  <c r="V277" s="1"/>
  <c r="V299"/>
  <c r="V301"/>
  <c r="V306"/>
  <c r="V305" s="1"/>
  <c r="V304" s="1"/>
  <c r="V303" s="1"/>
  <c r="V325"/>
  <c r="V327"/>
  <c r="V332"/>
  <c r="V331" s="1"/>
  <c r="V330" s="1"/>
  <c r="V329" s="1"/>
  <c r="V351"/>
  <c r="V353"/>
  <c r="V358"/>
  <c r="V357" s="1"/>
  <c r="V356" s="1"/>
  <c r="V355" s="1"/>
  <c r="V377"/>
  <c r="V379"/>
  <c r="V384"/>
  <c r="V383" s="1"/>
  <c r="V382" s="1"/>
  <c r="V381" s="1"/>
  <c r="V403"/>
  <c r="V405"/>
  <c r="V410"/>
  <c r="V409" s="1"/>
  <c r="V408" s="1"/>
  <c r="V407" s="1"/>
  <c r="V429"/>
  <c r="V431"/>
  <c r="V436"/>
  <c r="V435" s="1"/>
  <c r="V434" s="1"/>
  <c r="V433" s="1"/>
  <c r="V462"/>
  <c r="V461"/>
  <c r="V460" s="1"/>
  <c r="V466"/>
  <c r="V465" s="1"/>
  <c r="V464" s="1"/>
  <c r="V471"/>
  <c r="V470" s="1"/>
  <c r="V469" s="1"/>
  <c r="V468" s="1"/>
  <c r="V478"/>
  <c r="V477" s="1"/>
  <c r="V481"/>
  <c r="V480" s="1"/>
  <c r="V484"/>
  <c r="V486"/>
  <c r="V490"/>
  <c r="V489" s="1"/>
  <c r="V493"/>
  <c r="V492" s="1"/>
  <c r="V496"/>
  <c r="V495" s="1"/>
  <c r="V501"/>
  <c r="V500" s="1"/>
  <c r="V504"/>
  <c r="V503" s="1"/>
  <c r="V511"/>
  <c r="V510" s="1"/>
  <c r="V509" s="1"/>
  <c r="V508" s="1"/>
  <c r="V516"/>
  <c r="V515" s="1"/>
  <c r="V519"/>
  <c r="V518" s="1"/>
  <c r="V522"/>
  <c r="V521" s="1"/>
  <c r="V526"/>
  <c r="V525" s="1"/>
  <c r="V530"/>
  <c r="V529" s="1"/>
  <c r="V528" s="1"/>
  <c r="V533"/>
  <c r="V532" s="1"/>
  <c r="V540"/>
  <c r="V539" s="1"/>
  <c r="V543"/>
  <c r="V545"/>
  <c r="V549"/>
  <c r="V548" s="1"/>
  <c r="V552"/>
  <c r="V551" s="1"/>
  <c r="V555"/>
  <c r="V557"/>
  <c r="V561"/>
  <c r="V560" s="1"/>
  <c r="V559" s="1"/>
  <c r="V565"/>
  <c r="V564"/>
  <c r="V563" s="1"/>
  <c r="V572"/>
  <c r="V571" s="1"/>
  <c r="V570" s="1"/>
  <c r="V569" s="1"/>
  <c r="V568" s="1"/>
  <c r="V580"/>
  <c r="V579" s="1"/>
  <c r="V583"/>
  <c r="V582" s="1"/>
  <c r="V585"/>
  <c r="V589"/>
  <c r="V591"/>
  <c r="V594"/>
  <c r="V596"/>
  <c r="V598"/>
  <c r="V600"/>
  <c r="V603"/>
  <c r="V605"/>
  <c r="V608"/>
  <c r="V607" s="1"/>
  <c r="V611"/>
  <c r="V610" s="1"/>
  <c r="V615"/>
  <c r="V614" s="1"/>
  <c r="V613" s="1"/>
  <c r="U455"/>
  <c r="U454" s="1"/>
  <c r="U453" s="1"/>
  <c r="U22"/>
  <c r="U21" s="1"/>
  <c r="U20" s="1"/>
  <c r="U26"/>
  <c r="U25" s="1"/>
  <c r="U24" s="1"/>
  <c r="U33"/>
  <c r="U35"/>
  <c r="U40"/>
  <c r="U42"/>
  <c r="U46"/>
  <c r="U48"/>
  <c r="U52"/>
  <c r="U54"/>
  <c r="U56"/>
  <c r="U61"/>
  <c r="U60" s="1"/>
  <c r="U63"/>
  <c r="U67"/>
  <c r="U66"/>
  <c r="U65" s="1"/>
  <c r="U72"/>
  <c r="U71" s="1"/>
  <c r="U75"/>
  <c r="U74" s="1"/>
  <c r="U82"/>
  <c r="U84"/>
  <c r="U81" s="1"/>
  <c r="U80" s="1"/>
  <c r="U79" s="1"/>
  <c r="U98"/>
  <c r="U97" s="1"/>
  <c r="U108"/>
  <c r="U110"/>
  <c r="U115"/>
  <c r="U114" s="1"/>
  <c r="U113" s="1"/>
  <c r="U112" s="1"/>
  <c r="U134"/>
  <c r="U136"/>
  <c r="U141"/>
  <c r="U140" s="1"/>
  <c r="U139" s="1"/>
  <c r="U138" s="1"/>
  <c r="U160"/>
  <c r="U162"/>
  <c r="U167"/>
  <c r="U166" s="1"/>
  <c r="U165" s="1"/>
  <c r="U164" s="1"/>
  <c r="U186"/>
  <c r="U188"/>
  <c r="U193"/>
  <c r="U192" s="1"/>
  <c r="U191" s="1"/>
  <c r="U190" s="1"/>
  <c r="U221"/>
  <c r="U223"/>
  <c r="U228"/>
  <c r="U227" s="1"/>
  <c r="U226" s="1"/>
  <c r="U225" s="1"/>
  <c r="U247"/>
  <c r="U249"/>
  <c r="U254"/>
  <c r="U253" s="1"/>
  <c r="U252" s="1"/>
  <c r="U251" s="1"/>
  <c r="U273"/>
  <c r="U275"/>
  <c r="U280"/>
  <c r="U279" s="1"/>
  <c r="U278" s="1"/>
  <c r="U277" s="1"/>
  <c r="U299"/>
  <c r="U301"/>
  <c r="U306"/>
  <c r="U305" s="1"/>
  <c r="U304" s="1"/>
  <c r="U303" s="1"/>
  <c r="U325"/>
  <c r="U327"/>
  <c r="U332"/>
  <c r="U331" s="1"/>
  <c r="U330" s="1"/>
  <c r="U329" s="1"/>
  <c r="U351"/>
  <c r="U353"/>
  <c r="U358"/>
  <c r="U357" s="1"/>
  <c r="U356" s="1"/>
  <c r="U355" s="1"/>
  <c r="U377"/>
  <c r="U379"/>
  <c r="U384"/>
  <c r="U383" s="1"/>
  <c r="U382" s="1"/>
  <c r="U381" s="1"/>
  <c r="U403"/>
  <c r="U405"/>
  <c r="U410"/>
  <c r="U409" s="1"/>
  <c r="U408" s="1"/>
  <c r="U407" s="1"/>
  <c r="U429"/>
  <c r="U431"/>
  <c r="U436"/>
  <c r="U435" s="1"/>
  <c r="U434" s="1"/>
  <c r="U433" s="1"/>
  <c r="U462"/>
  <c r="U461" s="1"/>
  <c r="U460" s="1"/>
  <c r="U466"/>
  <c r="U465" s="1"/>
  <c r="U464" s="1"/>
  <c r="U471"/>
  <c r="U470"/>
  <c r="U469" s="1"/>
  <c r="U468" s="1"/>
  <c r="U478"/>
  <c r="U477" s="1"/>
  <c r="U481"/>
  <c r="U480"/>
  <c r="U484"/>
  <c r="U486"/>
  <c r="U490"/>
  <c r="U489"/>
  <c r="U493"/>
  <c r="U492" s="1"/>
  <c r="U496"/>
  <c r="U495"/>
  <c r="U501"/>
  <c r="U500" s="1"/>
  <c r="U504"/>
  <c r="U503"/>
  <c r="U511"/>
  <c r="U510" s="1"/>
  <c r="U509" s="1"/>
  <c r="U508" s="1"/>
  <c r="U516"/>
  <c r="U515"/>
  <c r="U519"/>
  <c r="U518" s="1"/>
  <c r="U522"/>
  <c r="U521"/>
  <c r="U526"/>
  <c r="U525" s="1"/>
  <c r="U530"/>
  <c r="U529"/>
  <c r="U528" s="1"/>
  <c r="U533"/>
  <c r="U532" s="1"/>
  <c r="U540"/>
  <c r="U539" s="1"/>
  <c r="U543"/>
  <c r="U545"/>
  <c r="U549"/>
  <c r="U548" s="1"/>
  <c r="U552"/>
  <c r="U551" s="1"/>
  <c r="U555"/>
  <c r="U557"/>
  <c r="U561"/>
  <c r="U560" s="1"/>
  <c r="U559" s="1"/>
  <c r="U565"/>
  <c r="U564" s="1"/>
  <c r="U563" s="1"/>
  <c r="U572"/>
  <c r="U571" s="1"/>
  <c r="U570" s="1"/>
  <c r="U569" s="1"/>
  <c r="U568" s="1"/>
  <c r="U580"/>
  <c r="U579" s="1"/>
  <c r="U583"/>
  <c r="U582" s="1"/>
  <c r="U585"/>
  <c r="U589"/>
  <c r="U591"/>
  <c r="U588" s="1"/>
  <c r="U594"/>
  <c r="U596"/>
  <c r="U598"/>
  <c r="U600"/>
  <c r="U603"/>
  <c r="U605"/>
  <c r="U608"/>
  <c r="U607" s="1"/>
  <c r="U611"/>
  <c r="U610" s="1"/>
  <c r="U615"/>
  <c r="U614" s="1"/>
  <c r="U613" s="1"/>
  <c r="T455"/>
  <c r="T454" s="1"/>
  <c r="T453" s="1"/>
  <c r="T452" s="1"/>
  <c r="T451" s="1"/>
  <c r="T22"/>
  <c r="T21" s="1"/>
  <c r="T20" s="1"/>
  <c r="T26"/>
  <c r="T25"/>
  <c r="T24" s="1"/>
  <c r="T33"/>
  <c r="T35"/>
  <c r="T40"/>
  <c r="T42"/>
  <c r="T46"/>
  <c r="T48"/>
  <c r="T52"/>
  <c r="T54"/>
  <c r="T51" s="1"/>
  <c r="T50" s="1"/>
  <c r="T37" s="1"/>
  <c r="T29" s="1"/>
  <c r="T56"/>
  <c r="T61"/>
  <c r="T60" s="1"/>
  <c r="T63"/>
  <c r="T67"/>
  <c r="T66" s="1"/>
  <c r="T65" s="1"/>
  <c r="T72"/>
  <c r="T71" s="1"/>
  <c r="T75"/>
  <c r="T74" s="1"/>
  <c r="T82"/>
  <c r="T84"/>
  <c r="T98"/>
  <c r="T97" s="1"/>
  <c r="T108"/>
  <c r="T110"/>
  <c r="T115"/>
  <c r="T114" s="1"/>
  <c r="T113" s="1"/>
  <c r="T112" s="1"/>
  <c r="T134"/>
  <c r="T136"/>
  <c r="T141"/>
  <c r="T140" s="1"/>
  <c r="T139" s="1"/>
  <c r="T138" s="1"/>
  <c r="T160"/>
  <c r="T162"/>
  <c r="T167"/>
  <c r="T166" s="1"/>
  <c r="T165" s="1"/>
  <c r="T164" s="1"/>
  <c r="T186"/>
  <c r="T188"/>
  <c r="T193"/>
  <c r="T192" s="1"/>
  <c r="T191" s="1"/>
  <c r="T190" s="1"/>
  <c r="T221"/>
  <c r="T223"/>
  <c r="T228"/>
  <c r="T227" s="1"/>
  <c r="T226" s="1"/>
  <c r="T225" s="1"/>
  <c r="T247"/>
  <c r="T249"/>
  <c r="T254"/>
  <c r="T253" s="1"/>
  <c r="T252" s="1"/>
  <c r="T251" s="1"/>
  <c r="T273"/>
  <c r="T275"/>
  <c r="T280"/>
  <c r="T279" s="1"/>
  <c r="T278" s="1"/>
  <c r="T277" s="1"/>
  <c r="T299"/>
  <c r="T301"/>
  <c r="T306"/>
  <c r="T305" s="1"/>
  <c r="T304" s="1"/>
  <c r="T303" s="1"/>
  <c r="T325"/>
  <c r="T327"/>
  <c r="T332"/>
  <c r="T331" s="1"/>
  <c r="T330" s="1"/>
  <c r="T329" s="1"/>
  <c r="T351"/>
  <c r="T353"/>
  <c r="T358"/>
  <c r="T357" s="1"/>
  <c r="T356" s="1"/>
  <c r="T355" s="1"/>
  <c r="T377"/>
  <c r="T379"/>
  <c r="T384"/>
  <c r="T383" s="1"/>
  <c r="T382" s="1"/>
  <c r="T381" s="1"/>
  <c r="T403"/>
  <c r="T405"/>
  <c r="T410"/>
  <c r="T409" s="1"/>
  <c r="T408" s="1"/>
  <c r="T407" s="1"/>
  <c r="T429"/>
  <c r="T431"/>
  <c r="T436"/>
  <c r="T435" s="1"/>
  <c r="T434" s="1"/>
  <c r="T433" s="1"/>
  <c r="T462"/>
  <c r="T461" s="1"/>
  <c r="T460" s="1"/>
  <c r="T466"/>
  <c r="T465" s="1"/>
  <c r="T464" s="1"/>
  <c r="T471"/>
  <c r="T470"/>
  <c r="T469" s="1"/>
  <c r="T468" s="1"/>
  <c r="T478"/>
  <c r="T477"/>
  <c r="T481"/>
  <c r="T480"/>
  <c r="T484"/>
  <c r="T486"/>
  <c r="T490"/>
  <c r="T489"/>
  <c r="T488" s="1"/>
  <c r="T475" s="1"/>
  <c r="T474" s="1"/>
  <c r="T493"/>
  <c r="T492"/>
  <c r="T496"/>
  <c r="T495"/>
  <c r="T501"/>
  <c r="T500"/>
  <c r="T504"/>
  <c r="T503"/>
  <c r="T511"/>
  <c r="T510"/>
  <c r="T509" s="1"/>
  <c r="T508" s="1"/>
  <c r="T516"/>
  <c r="T515"/>
  <c r="T519"/>
  <c r="T518"/>
  <c r="T522"/>
  <c r="T521"/>
  <c r="T526"/>
  <c r="T525"/>
  <c r="T530"/>
  <c r="T529"/>
  <c r="T528" s="1"/>
  <c r="T533"/>
  <c r="T532" s="1"/>
  <c r="T540"/>
  <c r="T539" s="1"/>
  <c r="T543"/>
  <c r="T545"/>
  <c r="T549"/>
  <c r="T548" s="1"/>
  <c r="T552"/>
  <c r="T551" s="1"/>
  <c r="T555"/>
  <c r="T557"/>
  <c r="T561"/>
  <c r="T560" s="1"/>
  <c r="T559" s="1"/>
  <c r="T565"/>
  <c r="T564" s="1"/>
  <c r="T563" s="1"/>
  <c r="T572"/>
  <c r="T571" s="1"/>
  <c r="T570" s="1"/>
  <c r="T569" s="1"/>
  <c r="T568" s="1"/>
  <c r="T580"/>
  <c r="T579" s="1"/>
  <c r="T583"/>
  <c r="T582" s="1"/>
  <c r="T585"/>
  <c r="T589"/>
  <c r="T591"/>
  <c r="T588" s="1"/>
  <c r="T594"/>
  <c r="T596"/>
  <c r="T598"/>
  <c r="T600"/>
  <c r="T603"/>
  <c r="T605"/>
  <c r="T608"/>
  <c r="T607" s="1"/>
  <c r="T611"/>
  <c r="T610" s="1"/>
  <c r="T615"/>
  <c r="T614" s="1"/>
  <c r="T613" s="1"/>
  <c r="S455"/>
  <c r="S454" s="1"/>
  <c r="S453" s="1"/>
  <c r="S22"/>
  <c r="S21" s="1"/>
  <c r="S20" s="1"/>
  <c r="S26"/>
  <c r="S25" s="1"/>
  <c r="S24" s="1"/>
  <c r="S33"/>
  <c r="S35"/>
  <c r="S40"/>
  <c r="S42"/>
  <c r="S46"/>
  <c r="S48"/>
  <c r="S52"/>
  <c r="S54"/>
  <c r="S51" s="1"/>
  <c r="S50" s="1"/>
  <c r="S37" s="1"/>
  <c r="S29" s="1"/>
  <c r="S56"/>
  <c r="S61"/>
  <c r="S60" s="1"/>
  <c r="S63"/>
  <c r="S67"/>
  <c r="S66" s="1"/>
  <c r="S65" s="1"/>
  <c r="S72"/>
  <c r="S71" s="1"/>
  <c r="S75"/>
  <c r="S74" s="1"/>
  <c r="S82"/>
  <c r="S84"/>
  <c r="S81" s="1"/>
  <c r="S80" s="1"/>
  <c r="S79" s="1"/>
  <c r="S78" s="1"/>
  <c r="S98"/>
  <c r="S97" s="1"/>
  <c r="S108"/>
  <c r="S110"/>
  <c r="S115"/>
  <c r="S114" s="1"/>
  <c r="S113" s="1"/>
  <c r="S112" s="1"/>
  <c r="S134"/>
  <c r="S136"/>
  <c r="S141"/>
  <c r="S140" s="1"/>
  <c r="S139" s="1"/>
  <c r="S138" s="1"/>
  <c r="S160"/>
  <c r="S162"/>
  <c r="S167"/>
  <c r="S166" s="1"/>
  <c r="S165" s="1"/>
  <c r="S164" s="1"/>
  <c r="S186"/>
  <c r="S188"/>
  <c r="S193"/>
  <c r="S192" s="1"/>
  <c r="S191" s="1"/>
  <c r="S190" s="1"/>
  <c r="S221"/>
  <c r="S223"/>
  <c r="S228"/>
  <c r="S227" s="1"/>
  <c r="S226" s="1"/>
  <c r="S225" s="1"/>
  <c r="S247"/>
  <c r="S249"/>
  <c r="S254"/>
  <c r="S253" s="1"/>
  <c r="S252" s="1"/>
  <c r="S251" s="1"/>
  <c r="S273"/>
  <c r="S272" s="1"/>
  <c r="S271" s="1"/>
  <c r="S275"/>
  <c r="S280"/>
  <c r="S279" s="1"/>
  <c r="S278" s="1"/>
  <c r="S277" s="1"/>
  <c r="S299"/>
  <c r="S301"/>
  <c r="S306"/>
  <c r="S305" s="1"/>
  <c r="S304" s="1"/>
  <c r="S303" s="1"/>
  <c r="S325"/>
  <c r="S327"/>
  <c r="S332"/>
  <c r="S331" s="1"/>
  <c r="S330" s="1"/>
  <c r="S329" s="1"/>
  <c r="S351"/>
  <c r="S353"/>
  <c r="S358"/>
  <c r="S357" s="1"/>
  <c r="S356" s="1"/>
  <c r="S355" s="1"/>
  <c r="S377"/>
  <c r="S376" s="1"/>
  <c r="S375" s="1"/>
  <c r="S379"/>
  <c r="S384"/>
  <c r="S383" s="1"/>
  <c r="S382" s="1"/>
  <c r="S381" s="1"/>
  <c r="S403"/>
  <c r="S405"/>
  <c r="S410"/>
  <c r="S409" s="1"/>
  <c r="S408" s="1"/>
  <c r="S407" s="1"/>
  <c r="S429"/>
  <c r="S431"/>
  <c r="S436"/>
  <c r="S435" s="1"/>
  <c r="S434" s="1"/>
  <c r="S433" s="1"/>
  <c r="S462"/>
  <c r="S461" s="1"/>
  <c r="S460" s="1"/>
  <c r="S466"/>
  <c r="S465" s="1"/>
  <c r="S464" s="1"/>
  <c r="S471"/>
  <c r="S470" s="1"/>
  <c r="S469" s="1"/>
  <c r="S468" s="1"/>
  <c r="S478"/>
  <c r="S477" s="1"/>
  <c r="S481"/>
  <c r="S480" s="1"/>
  <c r="S484"/>
  <c r="S486"/>
  <c r="S490"/>
  <c r="S489" s="1"/>
  <c r="S493"/>
  <c r="S492" s="1"/>
  <c r="S496"/>
  <c r="S495" s="1"/>
  <c r="S501"/>
  <c r="S500" s="1"/>
  <c r="S504"/>
  <c r="S503" s="1"/>
  <c r="S499" s="1"/>
  <c r="S498" s="1"/>
  <c r="S511"/>
  <c r="S510" s="1"/>
  <c r="S509" s="1"/>
  <c r="S508" s="1"/>
  <c r="S516"/>
  <c r="S515" s="1"/>
  <c r="S519"/>
  <c r="S518" s="1"/>
  <c r="S522"/>
  <c r="S521" s="1"/>
  <c r="S526"/>
  <c r="S525" s="1"/>
  <c r="S530"/>
  <c r="S529" s="1"/>
  <c r="S528" s="1"/>
  <c r="S533"/>
  <c r="S532" s="1"/>
  <c r="S540"/>
  <c r="S539" s="1"/>
  <c r="S543"/>
  <c r="S545"/>
  <c r="S549"/>
  <c r="S548" s="1"/>
  <c r="S552"/>
  <c r="S551" s="1"/>
  <c r="S555"/>
  <c r="S557"/>
  <c r="S561"/>
  <c r="S560" s="1"/>
  <c r="S559" s="1"/>
  <c r="S565"/>
  <c r="S564" s="1"/>
  <c r="S563" s="1"/>
  <c r="S572"/>
  <c r="S571"/>
  <c r="S570" s="1"/>
  <c r="S569" s="1"/>
  <c r="S568" s="1"/>
  <c r="S580"/>
  <c r="S579" s="1"/>
  <c r="S583"/>
  <c r="S582" s="1"/>
  <c r="S585"/>
  <c r="S589"/>
  <c r="S591"/>
  <c r="S594"/>
  <c r="S596"/>
  <c r="S598"/>
  <c r="S600"/>
  <c r="S603"/>
  <c r="S605"/>
  <c r="S608"/>
  <c r="S607" s="1"/>
  <c r="S611"/>
  <c r="S610" s="1"/>
  <c r="S615"/>
  <c r="S614" s="1"/>
  <c r="S613" s="1"/>
  <c r="R455"/>
  <c r="R454" s="1"/>
  <c r="R453" s="1"/>
  <c r="R452" s="1"/>
  <c r="R451" s="1"/>
  <c r="R22"/>
  <c r="R21" s="1"/>
  <c r="R20" s="1"/>
  <c r="R26"/>
  <c r="R25" s="1"/>
  <c r="R24" s="1"/>
  <c r="R33"/>
  <c r="R32" s="1"/>
  <c r="R31" s="1"/>
  <c r="R30" s="1"/>
  <c r="R35"/>
  <c r="R40"/>
  <c r="R42"/>
  <c r="R46"/>
  <c r="R45" s="1"/>
  <c r="R44" s="1"/>
  <c r="R48"/>
  <c r="R52"/>
  <c r="R54"/>
  <c r="R56"/>
  <c r="R61"/>
  <c r="R60" s="1"/>
  <c r="R63"/>
  <c r="R67"/>
  <c r="R66" s="1"/>
  <c r="R65" s="1"/>
  <c r="R72"/>
  <c r="R71" s="1"/>
  <c r="R70" s="1"/>
  <c r="R69" s="1"/>
  <c r="R75"/>
  <c r="R74" s="1"/>
  <c r="R82"/>
  <c r="R84"/>
  <c r="R98"/>
  <c r="R97" s="1"/>
  <c r="R108"/>
  <c r="R110"/>
  <c r="R115"/>
  <c r="R114" s="1"/>
  <c r="R113" s="1"/>
  <c r="R112" s="1"/>
  <c r="R134"/>
  <c r="R136"/>
  <c r="R141"/>
  <c r="R140" s="1"/>
  <c r="R139" s="1"/>
  <c r="R138" s="1"/>
  <c r="R160"/>
  <c r="R162"/>
  <c r="R167"/>
  <c r="R166" s="1"/>
  <c r="R165" s="1"/>
  <c r="R164" s="1"/>
  <c r="R186"/>
  <c r="R188"/>
  <c r="R193"/>
  <c r="R192" s="1"/>
  <c r="R191" s="1"/>
  <c r="R190" s="1"/>
  <c r="R221"/>
  <c r="R223"/>
  <c r="R228"/>
  <c r="R227" s="1"/>
  <c r="R226" s="1"/>
  <c r="R225" s="1"/>
  <c r="R247"/>
  <c r="R249"/>
  <c r="R254"/>
  <c r="R253" s="1"/>
  <c r="R252" s="1"/>
  <c r="R251" s="1"/>
  <c r="R273"/>
  <c r="R275"/>
  <c r="R280"/>
  <c r="R279" s="1"/>
  <c r="R278" s="1"/>
  <c r="R277" s="1"/>
  <c r="R299"/>
  <c r="R301"/>
  <c r="R306"/>
  <c r="R305" s="1"/>
  <c r="R304" s="1"/>
  <c r="R303" s="1"/>
  <c r="R325"/>
  <c r="R327"/>
  <c r="R324" s="1"/>
  <c r="R323" s="1"/>
  <c r="R332"/>
  <c r="R331" s="1"/>
  <c r="R330" s="1"/>
  <c r="R329" s="1"/>
  <c r="R351"/>
  <c r="R353"/>
  <c r="R358"/>
  <c r="R357" s="1"/>
  <c r="R356" s="1"/>
  <c r="R355" s="1"/>
  <c r="R377"/>
  <c r="R379"/>
  <c r="R376" s="1"/>
  <c r="R375" s="1"/>
  <c r="R384"/>
  <c r="R383" s="1"/>
  <c r="R382" s="1"/>
  <c r="R381" s="1"/>
  <c r="R403"/>
  <c r="R405"/>
  <c r="R410"/>
  <c r="R409" s="1"/>
  <c r="R408" s="1"/>
  <c r="R407" s="1"/>
  <c r="R429"/>
  <c r="R431"/>
  <c r="R428" s="1"/>
  <c r="R427" s="1"/>
  <c r="R436"/>
  <c r="R435" s="1"/>
  <c r="R434" s="1"/>
  <c r="R433" s="1"/>
  <c r="R462"/>
  <c r="R461" s="1"/>
  <c r="R460" s="1"/>
  <c r="R466"/>
  <c r="R465" s="1"/>
  <c r="R464" s="1"/>
  <c r="R471"/>
  <c r="R470" s="1"/>
  <c r="R469" s="1"/>
  <c r="R468" s="1"/>
  <c r="R478"/>
  <c r="R477" s="1"/>
  <c r="R481"/>
  <c r="R480" s="1"/>
  <c r="R484"/>
  <c r="R486"/>
  <c r="R490"/>
  <c r="R489" s="1"/>
  <c r="R493"/>
  <c r="R492" s="1"/>
  <c r="R496"/>
  <c r="R495" s="1"/>
  <c r="R501"/>
  <c r="R500" s="1"/>
  <c r="R504"/>
  <c r="R503" s="1"/>
  <c r="R511"/>
  <c r="R510" s="1"/>
  <c r="R509" s="1"/>
  <c r="R508" s="1"/>
  <c r="R516"/>
  <c r="R515" s="1"/>
  <c r="R519"/>
  <c r="R518" s="1"/>
  <c r="R522"/>
  <c r="R521" s="1"/>
  <c r="R526"/>
  <c r="R525" s="1"/>
  <c r="R530"/>
  <c r="R529" s="1"/>
  <c r="R528" s="1"/>
  <c r="R533"/>
  <c r="R532" s="1"/>
  <c r="R540"/>
  <c r="R539" s="1"/>
  <c r="R543"/>
  <c r="R545"/>
  <c r="R549"/>
  <c r="R548" s="1"/>
  <c r="R552"/>
  <c r="R551" s="1"/>
  <c r="R555"/>
  <c r="R557"/>
  <c r="R561"/>
  <c r="R560" s="1"/>
  <c r="R559" s="1"/>
  <c r="R565"/>
  <c r="R564" s="1"/>
  <c r="R563" s="1"/>
  <c r="R572"/>
  <c r="R571" s="1"/>
  <c r="R570" s="1"/>
  <c r="R569" s="1"/>
  <c r="R568" s="1"/>
  <c r="R580"/>
  <c r="R579" s="1"/>
  <c r="R583"/>
  <c r="R582" s="1"/>
  <c r="R585"/>
  <c r="R589"/>
  <c r="R591"/>
  <c r="R594"/>
  <c r="R596"/>
  <c r="R598"/>
  <c r="R600"/>
  <c r="R603"/>
  <c r="R605"/>
  <c r="R608"/>
  <c r="R607" s="1"/>
  <c r="R611"/>
  <c r="R610" s="1"/>
  <c r="R615"/>
  <c r="R614" s="1"/>
  <c r="R613" s="1"/>
  <c r="Q455"/>
  <c r="Q454" s="1"/>
  <c r="Q453" s="1"/>
  <c r="Q22"/>
  <c r="Q21" s="1"/>
  <c r="Q20" s="1"/>
  <c r="Q26"/>
  <c r="Q25" s="1"/>
  <c r="Q24" s="1"/>
  <c r="Q33"/>
  <c r="Q35"/>
  <c r="Q40"/>
  <c r="Q42"/>
  <c r="Q46"/>
  <c r="Q48"/>
  <c r="Q52"/>
  <c r="Q54"/>
  <c r="Q56"/>
  <c r="Q61"/>
  <c r="Q60" s="1"/>
  <c r="Q63"/>
  <c r="Q67"/>
  <c r="Q66" s="1"/>
  <c r="Q65" s="1"/>
  <c r="Q72"/>
  <c r="Q71" s="1"/>
  <c r="Q75"/>
  <c r="Q74" s="1"/>
  <c r="Q82"/>
  <c r="Q84"/>
  <c r="Q98"/>
  <c r="Q97" s="1"/>
  <c r="Q108"/>
  <c r="Q110"/>
  <c r="Q115"/>
  <c r="Q114" s="1"/>
  <c r="Q113" s="1"/>
  <c r="Q112" s="1"/>
  <c r="Q134"/>
  <c r="Q136"/>
  <c r="Q141"/>
  <c r="Q140" s="1"/>
  <c r="Q139" s="1"/>
  <c r="Q138" s="1"/>
  <c r="Q160"/>
  <c r="Q162"/>
  <c r="Q167"/>
  <c r="Q166" s="1"/>
  <c r="Q165" s="1"/>
  <c r="Q164" s="1"/>
  <c r="Q186"/>
  <c r="Q188"/>
  <c r="Q193"/>
  <c r="Q192" s="1"/>
  <c r="Q191" s="1"/>
  <c r="Q190" s="1"/>
  <c r="Q221"/>
  <c r="Q223"/>
  <c r="Q228"/>
  <c r="Q227" s="1"/>
  <c r="Q226" s="1"/>
  <c r="Q225" s="1"/>
  <c r="Q247"/>
  <c r="Q249"/>
  <c r="Q254"/>
  <c r="Q253" s="1"/>
  <c r="Q252" s="1"/>
  <c r="Q251" s="1"/>
  <c r="Q273"/>
  <c r="Q275"/>
  <c r="Q280"/>
  <c r="Q279" s="1"/>
  <c r="Q278" s="1"/>
  <c r="Q277" s="1"/>
  <c r="Q299"/>
  <c r="Q301"/>
  <c r="Q306"/>
  <c r="Q305" s="1"/>
  <c r="Q304" s="1"/>
  <c r="Q303" s="1"/>
  <c r="Q325"/>
  <c r="Q327"/>
  <c r="Q332"/>
  <c r="Q331" s="1"/>
  <c r="Q330" s="1"/>
  <c r="Q329" s="1"/>
  <c r="Q351"/>
  <c r="Q353"/>
  <c r="Q358"/>
  <c r="Q357" s="1"/>
  <c r="Q356" s="1"/>
  <c r="Q355" s="1"/>
  <c r="Q377"/>
  <c r="Q379"/>
  <c r="Q384"/>
  <c r="Q383" s="1"/>
  <c r="Q382" s="1"/>
  <c r="Q381" s="1"/>
  <c r="Q403"/>
  <c r="Q405"/>
  <c r="Q410"/>
  <c r="Q409" s="1"/>
  <c r="Q408" s="1"/>
  <c r="Q407" s="1"/>
  <c r="Q429"/>
  <c r="Q431"/>
  <c r="Q436"/>
  <c r="Q435" s="1"/>
  <c r="Q434" s="1"/>
  <c r="Q433" s="1"/>
  <c r="Q462"/>
  <c r="Q461" s="1"/>
  <c r="Q460" s="1"/>
  <c r="Q466"/>
  <c r="Q465" s="1"/>
  <c r="Q464" s="1"/>
  <c r="Q459" s="1"/>
  <c r="Q458" s="1"/>
  <c r="Q471"/>
  <c r="Q470" s="1"/>
  <c r="Q469" s="1"/>
  <c r="Q468" s="1"/>
  <c r="Q478"/>
  <c r="Q477" s="1"/>
  <c r="Q481"/>
  <c r="Q480" s="1"/>
  <c r="Q484"/>
  <c r="Q486"/>
  <c r="Q490"/>
  <c r="Q489" s="1"/>
  <c r="Q493"/>
  <c r="Q492" s="1"/>
  <c r="Q496"/>
  <c r="Q495" s="1"/>
  <c r="Q501"/>
  <c r="Q500" s="1"/>
  <c r="Q504"/>
  <c r="Q503" s="1"/>
  <c r="Q511"/>
  <c r="Q510" s="1"/>
  <c r="Q509" s="1"/>
  <c r="Q508" s="1"/>
  <c r="Q516"/>
  <c r="Q515" s="1"/>
  <c r="Q519"/>
  <c r="Q518" s="1"/>
  <c r="Q522"/>
  <c r="Q521" s="1"/>
  <c r="Q526"/>
  <c r="Q525" s="1"/>
  <c r="Q530"/>
  <c r="Q529" s="1"/>
  <c r="Q528" s="1"/>
  <c r="Q533"/>
  <c r="Q532" s="1"/>
  <c r="Q540"/>
  <c r="Q539" s="1"/>
  <c r="Q543"/>
  <c r="Q545"/>
  <c r="Q549"/>
  <c r="Q548" s="1"/>
  <c r="Q552"/>
  <c r="Q551" s="1"/>
  <c r="Q555"/>
  <c r="Q557"/>
  <c r="Q561"/>
  <c r="Q560" s="1"/>
  <c r="Q559" s="1"/>
  <c r="Q565"/>
  <c r="Q564" s="1"/>
  <c r="Q563" s="1"/>
  <c r="Q572"/>
  <c r="Q571" s="1"/>
  <c r="Q570" s="1"/>
  <c r="Q569" s="1"/>
  <c r="Q568" s="1"/>
  <c r="Q580"/>
  <c r="Q579" s="1"/>
  <c r="Q583"/>
  <c r="Q582" s="1"/>
  <c r="Q585"/>
  <c r="Q589"/>
  <c r="Q591"/>
  <c r="Q594"/>
  <c r="Q596"/>
  <c r="Q598"/>
  <c r="Q600"/>
  <c r="Q603"/>
  <c r="Q605"/>
  <c r="Q608"/>
  <c r="Q607"/>
  <c r="Q611"/>
  <c r="Q610"/>
  <c r="Q615"/>
  <c r="Q614"/>
  <c r="Q613" s="1"/>
  <c r="P455"/>
  <c r="P454" s="1"/>
  <c r="P453" s="1"/>
  <c r="P22"/>
  <c r="P21" s="1"/>
  <c r="P20" s="1"/>
  <c r="P26"/>
  <c r="P25" s="1"/>
  <c r="P24" s="1"/>
  <c r="P33"/>
  <c r="P35"/>
  <c r="P40"/>
  <c r="P42"/>
  <c r="P46"/>
  <c r="P48"/>
  <c r="P52"/>
  <c r="P54"/>
  <c r="P56"/>
  <c r="P61"/>
  <c r="P60" s="1"/>
  <c r="P63"/>
  <c r="P67"/>
  <c r="P66" s="1"/>
  <c r="P65" s="1"/>
  <c r="P72"/>
  <c r="P71" s="1"/>
  <c r="P75"/>
  <c r="P74" s="1"/>
  <c r="P82"/>
  <c r="P84"/>
  <c r="P98"/>
  <c r="P97" s="1"/>
  <c r="P108"/>
  <c r="P110"/>
  <c r="P115"/>
  <c r="P114" s="1"/>
  <c r="P113" s="1"/>
  <c r="P112" s="1"/>
  <c r="P134"/>
  <c r="P136"/>
  <c r="P141"/>
  <c r="P140" s="1"/>
  <c r="P139" s="1"/>
  <c r="P138" s="1"/>
  <c r="P160"/>
  <c r="P162"/>
  <c r="P167"/>
  <c r="P166" s="1"/>
  <c r="P165" s="1"/>
  <c r="P164" s="1"/>
  <c r="P186"/>
  <c r="P188"/>
  <c r="P185"/>
  <c r="P184" s="1"/>
  <c r="P193"/>
  <c r="P192" s="1"/>
  <c r="P191" s="1"/>
  <c r="P190" s="1"/>
  <c r="P221"/>
  <c r="P223"/>
  <c r="P228"/>
  <c r="P227" s="1"/>
  <c r="P226" s="1"/>
  <c r="P225" s="1"/>
  <c r="P247"/>
  <c r="P249"/>
  <c r="P254"/>
  <c r="P253" s="1"/>
  <c r="P252" s="1"/>
  <c r="P251" s="1"/>
  <c r="P273"/>
  <c r="P272" s="1"/>
  <c r="P271" s="1"/>
  <c r="P261" s="1"/>
  <c r="P275"/>
  <c r="P280"/>
  <c r="P279"/>
  <c r="P278" s="1"/>
  <c r="P277" s="1"/>
  <c r="P299"/>
  <c r="P301"/>
  <c r="P298" s="1"/>
  <c r="P297" s="1"/>
  <c r="P306"/>
  <c r="P305"/>
  <c r="P304" s="1"/>
  <c r="P303" s="1"/>
  <c r="P325"/>
  <c r="P327"/>
  <c r="P332"/>
  <c r="P331"/>
  <c r="P330" s="1"/>
  <c r="P329" s="1"/>
  <c r="P351"/>
  <c r="P353"/>
  <c r="P350" s="1"/>
  <c r="P349" s="1"/>
  <c r="P358"/>
  <c r="P357"/>
  <c r="P356" s="1"/>
  <c r="P355" s="1"/>
  <c r="P377"/>
  <c r="P379"/>
  <c r="P376" s="1"/>
  <c r="P375" s="1"/>
  <c r="P384"/>
  <c r="P383"/>
  <c r="P382" s="1"/>
  <c r="P381" s="1"/>
  <c r="P403"/>
  <c r="P405"/>
  <c r="P402" s="1"/>
  <c r="P401" s="1"/>
  <c r="P410"/>
  <c r="P409"/>
  <c r="P408" s="1"/>
  <c r="P407" s="1"/>
  <c r="P429"/>
  <c r="P431"/>
  <c r="P428" s="1"/>
  <c r="P436"/>
  <c r="P435" s="1"/>
  <c r="P434" s="1"/>
  <c r="P433" s="1"/>
  <c r="P462"/>
  <c r="P461" s="1"/>
  <c r="P460" s="1"/>
  <c r="P466"/>
  <c r="P465"/>
  <c r="P464" s="1"/>
  <c r="P471"/>
  <c r="P470" s="1"/>
  <c r="P469" s="1"/>
  <c r="P468" s="1"/>
  <c r="P478"/>
  <c r="P477" s="1"/>
  <c r="P481"/>
  <c r="P480" s="1"/>
  <c r="P484"/>
  <c r="P486"/>
  <c r="P483"/>
  <c r="P490"/>
  <c r="P489"/>
  <c r="P493"/>
  <c r="P492"/>
  <c r="P496"/>
  <c r="P495"/>
  <c r="P501"/>
  <c r="P500"/>
  <c r="P504"/>
  <c r="P503"/>
  <c r="P511"/>
  <c r="P510"/>
  <c r="P509" s="1"/>
  <c r="P508" s="1"/>
  <c r="P516"/>
  <c r="P515"/>
  <c r="P519"/>
  <c r="P518"/>
  <c r="P522"/>
  <c r="P521"/>
  <c r="P526"/>
  <c r="P525"/>
  <c r="P530"/>
  <c r="P529"/>
  <c r="P528" s="1"/>
  <c r="P533"/>
  <c r="P532" s="1"/>
  <c r="P540"/>
  <c r="P539" s="1"/>
  <c r="P543"/>
  <c r="P545"/>
  <c r="P549"/>
  <c r="P548" s="1"/>
  <c r="P552"/>
  <c r="P551" s="1"/>
  <c r="P555"/>
  <c r="P557"/>
  <c r="P561"/>
  <c r="P560" s="1"/>
  <c r="P559" s="1"/>
  <c r="P565"/>
  <c r="P564" s="1"/>
  <c r="P563" s="1"/>
  <c r="P572"/>
  <c r="P571" s="1"/>
  <c r="P570" s="1"/>
  <c r="P569" s="1"/>
  <c r="P568" s="1"/>
  <c r="P580"/>
  <c r="P579" s="1"/>
  <c r="P583"/>
  <c r="P582" s="1"/>
  <c r="P585"/>
  <c r="P589"/>
  <c r="P591"/>
  <c r="P594"/>
  <c r="P596"/>
  <c r="P598"/>
  <c r="P600"/>
  <c r="P603"/>
  <c r="P605"/>
  <c r="P608"/>
  <c r="P607" s="1"/>
  <c r="P611"/>
  <c r="P610" s="1"/>
  <c r="P615"/>
  <c r="P614" s="1"/>
  <c r="P613" s="1"/>
  <c r="O455"/>
  <c r="O454" s="1"/>
  <c r="O453" s="1"/>
  <c r="O452" s="1"/>
  <c r="O451" s="1"/>
  <c r="O22"/>
  <c r="O21" s="1"/>
  <c r="O20" s="1"/>
  <c r="O26"/>
  <c r="O25" s="1"/>
  <c r="O24" s="1"/>
  <c r="O33"/>
  <c r="O32" s="1"/>
  <c r="O31" s="1"/>
  <c r="O30" s="1"/>
  <c r="O35"/>
  <c r="O40"/>
  <c r="O42"/>
  <c r="O46"/>
  <c r="O48"/>
  <c r="O52"/>
  <c r="O54"/>
  <c r="O56"/>
  <c r="O61"/>
  <c r="O60" s="1"/>
  <c r="O63"/>
  <c r="O67"/>
  <c r="O66" s="1"/>
  <c r="O65" s="1"/>
  <c r="O72"/>
  <c r="O71" s="1"/>
  <c r="O75"/>
  <c r="O74" s="1"/>
  <c r="O82"/>
  <c r="O84"/>
  <c r="O98"/>
  <c r="O97" s="1"/>
  <c r="O108"/>
  <c r="O110"/>
  <c r="O115"/>
  <c r="O114" s="1"/>
  <c r="O113" s="1"/>
  <c r="O112" s="1"/>
  <c r="O134"/>
  <c r="O136"/>
  <c r="O141"/>
  <c r="O140" s="1"/>
  <c r="O139" s="1"/>
  <c r="O138" s="1"/>
  <c r="O160"/>
  <c r="O162"/>
  <c r="O167"/>
  <c r="O166" s="1"/>
  <c r="O165" s="1"/>
  <c r="O164" s="1"/>
  <c r="O186"/>
  <c r="O188"/>
  <c r="O193"/>
  <c r="O192" s="1"/>
  <c r="O191" s="1"/>
  <c r="O190" s="1"/>
  <c r="O221"/>
  <c r="O223"/>
  <c r="O220" s="1"/>
  <c r="O219" s="1"/>
  <c r="O218" s="1"/>
  <c r="O228"/>
  <c r="O227" s="1"/>
  <c r="O226" s="1"/>
  <c r="O225" s="1"/>
  <c r="O247"/>
  <c r="O246" s="1"/>
  <c r="O245" s="1"/>
  <c r="O249"/>
  <c r="O254"/>
  <c r="O253" s="1"/>
  <c r="O252" s="1"/>
  <c r="O251" s="1"/>
  <c r="O273"/>
  <c r="O275"/>
  <c r="O280"/>
  <c r="O279" s="1"/>
  <c r="O278" s="1"/>
  <c r="O277" s="1"/>
  <c r="O299"/>
  <c r="O301"/>
  <c r="O306"/>
  <c r="O305" s="1"/>
  <c r="O304" s="1"/>
  <c r="O303" s="1"/>
  <c r="O325"/>
  <c r="O327"/>
  <c r="O332"/>
  <c r="O331" s="1"/>
  <c r="O330" s="1"/>
  <c r="O329" s="1"/>
  <c r="O351"/>
  <c r="O353"/>
  <c r="O358"/>
  <c r="O357" s="1"/>
  <c r="O356" s="1"/>
  <c r="O355" s="1"/>
  <c r="O377"/>
  <c r="O379"/>
  <c r="O384"/>
  <c r="O383" s="1"/>
  <c r="O382" s="1"/>
  <c r="O381" s="1"/>
  <c r="O403"/>
  <c r="O405"/>
  <c r="O410"/>
  <c r="O409" s="1"/>
  <c r="O408" s="1"/>
  <c r="O407" s="1"/>
  <c r="O429"/>
  <c r="O431"/>
  <c r="O436"/>
  <c r="O435" s="1"/>
  <c r="O434" s="1"/>
  <c r="O433" s="1"/>
  <c r="O462"/>
  <c r="O461" s="1"/>
  <c r="O460" s="1"/>
  <c r="O466"/>
  <c r="O465" s="1"/>
  <c r="O464" s="1"/>
  <c r="O471"/>
  <c r="O470" s="1"/>
  <c r="O469" s="1"/>
  <c r="O468" s="1"/>
  <c r="O478"/>
  <c r="O477" s="1"/>
  <c r="O481"/>
  <c r="O480" s="1"/>
  <c r="O484"/>
  <c r="O486"/>
  <c r="O483" s="1"/>
  <c r="O490"/>
  <c r="O489" s="1"/>
  <c r="O493"/>
  <c r="O492" s="1"/>
  <c r="O496"/>
  <c r="O495" s="1"/>
  <c r="O501"/>
  <c r="O500" s="1"/>
  <c r="O504"/>
  <c r="O503" s="1"/>
  <c r="O511"/>
  <c r="O510" s="1"/>
  <c r="O509" s="1"/>
  <c r="O508" s="1"/>
  <c r="O516"/>
  <c r="O515" s="1"/>
  <c r="O519"/>
  <c r="O518" s="1"/>
  <c r="O522"/>
  <c r="O521" s="1"/>
  <c r="O526"/>
  <c r="O525" s="1"/>
  <c r="O530"/>
  <c r="O529" s="1"/>
  <c r="O528" s="1"/>
  <c r="O533"/>
  <c r="O532" s="1"/>
  <c r="O540"/>
  <c r="O539" s="1"/>
  <c r="O543"/>
  <c r="O545"/>
  <c r="O549"/>
  <c r="O548" s="1"/>
  <c r="O552"/>
  <c r="O551" s="1"/>
  <c r="O555"/>
  <c r="O557"/>
  <c r="O561"/>
  <c r="O560" s="1"/>
  <c r="O559" s="1"/>
  <c r="O565"/>
  <c r="O564" s="1"/>
  <c r="O563" s="1"/>
  <c r="O572"/>
  <c r="O571" s="1"/>
  <c r="O570" s="1"/>
  <c r="O569" s="1"/>
  <c r="O568" s="1"/>
  <c r="O580"/>
  <c r="O579" s="1"/>
  <c r="O583"/>
  <c r="O582" s="1"/>
  <c r="O585"/>
  <c r="O589"/>
  <c r="O591"/>
  <c r="O594"/>
  <c r="O596"/>
  <c r="O598"/>
  <c r="O600"/>
  <c r="O603"/>
  <c r="O605"/>
  <c r="O608"/>
  <c r="O607" s="1"/>
  <c r="O611"/>
  <c r="O610" s="1"/>
  <c r="O615"/>
  <c r="O614" s="1"/>
  <c r="O613" s="1"/>
  <c r="N455"/>
  <c r="N454" s="1"/>
  <c r="N453" s="1"/>
  <c r="N22"/>
  <c r="N21" s="1"/>
  <c r="N20" s="1"/>
  <c r="N26"/>
  <c r="N25" s="1"/>
  <c r="N24" s="1"/>
  <c r="N33"/>
  <c r="N35"/>
  <c r="N32" s="1"/>
  <c r="N31" s="1"/>
  <c r="N30" s="1"/>
  <c r="N40"/>
  <c r="N42"/>
  <c r="N46"/>
  <c r="N48"/>
  <c r="N45" s="1"/>
  <c r="N44" s="1"/>
  <c r="N52"/>
  <c r="N54"/>
  <c r="N56"/>
  <c r="N61"/>
  <c r="N60" s="1"/>
  <c r="N63"/>
  <c r="N67"/>
  <c r="N66" s="1"/>
  <c r="N65" s="1"/>
  <c r="N72"/>
  <c r="N71" s="1"/>
  <c r="N75"/>
  <c r="N74" s="1"/>
  <c r="N82"/>
  <c r="N84"/>
  <c r="N98"/>
  <c r="N97" s="1"/>
  <c r="N108"/>
  <c r="N107" s="1"/>
  <c r="N106" s="1"/>
  <c r="N110"/>
  <c r="N115"/>
  <c r="N114" s="1"/>
  <c r="N113" s="1"/>
  <c r="N112" s="1"/>
  <c r="N134"/>
  <c r="N136"/>
  <c r="N133" s="1"/>
  <c r="N132" s="1"/>
  <c r="N131" s="1"/>
  <c r="N141"/>
  <c r="N140" s="1"/>
  <c r="N139" s="1"/>
  <c r="N138" s="1"/>
  <c r="N160"/>
  <c r="N162"/>
  <c r="N167"/>
  <c r="N166" s="1"/>
  <c r="N165" s="1"/>
  <c r="N164" s="1"/>
  <c r="N186"/>
  <c r="N188"/>
  <c r="N185" s="1"/>
  <c r="N193"/>
  <c r="N192" s="1"/>
  <c r="N191" s="1"/>
  <c r="N190" s="1"/>
  <c r="N221"/>
  <c r="N223"/>
  <c r="N228"/>
  <c r="N227" s="1"/>
  <c r="N226" s="1"/>
  <c r="N225" s="1"/>
  <c r="N247"/>
  <c r="N249"/>
  <c r="N254"/>
  <c r="N253" s="1"/>
  <c r="N252" s="1"/>
  <c r="N251" s="1"/>
  <c r="N273"/>
  <c r="N275"/>
  <c r="N280"/>
  <c r="N279" s="1"/>
  <c r="N278" s="1"/>
  <c r="N277" s="1"/>
  <c r="N299"/>
  <c r="N301"/>
  <c r="N298" s="1"/>
  <c r="N306"/>
  <c r="N305" s="1"/>
  <c r="N304" s="1"/>
  <c r="N303" s="1"/>
  <c r="N325"/>
  <c r="N327"/>
  <c r="N332"/>
  <c r="N331" s="1"/>
  <c r="N330" s="1"/>
  <c r="N329" s="1"/>
  <c r="N351"/>
  <c r="N353"/>
  <c r="N358"/>
  <c r="N357" s="1"/>
  <c r="N356" s="1"/>
  <c r="N355" s="1"/>
  <c r="N377"/>
  <c r="N379"/>
  <c r="N384"/>
  <c r="N383" s="1"/>
  <c r="N382" s="1"/>
  <c r="N381" s="1"/>
  <c r="N403"/>
  <c r="N405"/>
  <c r="N410"/>
  <c r="N409" s="1"/>
  <c r="N408" s="1"/>
  <c r="N407" s="1"/>
  <c r="N429"/>
  <c r="N431"/>
  <c r="N436"/>
  <c r="N435" s="1"/>
  <c r="N434" s="1"/>
  <c r="N433" s="1"/>
  <c r="N462"/>
  <c r="N461" s="1"/>
  <c r="N460" s="1"/>
  <c r="N466"/>
  <c r="N465" s="1"/>
  <c r="N464" s="1"/>
  <c r="N471"/>
  <c r="N470" s="1"/>
  <c r="N469" s="1"/>
  <c r="N468" s="1"/>
  <c r="N478"/>
  <c r="N477" s="1"/>
  <c r="N481"/>
  <c r="N480" s="1"/>
  <c r="N484"/>
  <c r="N483" s="1"/>
  <c r="N486"/>
  <c r="N490"/>
  <c r="N489" s="1"/>
  <c r="N493"/>
  <c r="N492" s="1"/>
  <c r="N496"/>
  <c r="N495" s="1"/>
  <c r="N501"/>
  <c r="N500" s="1"/>
  <c r="N504"/>
  <c r="N503" s="1"/>
  <c r="N511"/>
  <c r="N510" s="1"/>
  <c r="N509" s="1"/>
  <c r="N508" s="1"/>
  <c r="N516"/>
  <c r="N515" s="1"/>
  <c r="N519"/>
  <c r="N518" s="1"/>
  <c r="N522"/>
  <c r="N521" s="1"/>
  <c r="N526"/>
  <c r="N525" s="1"/>
  <c r="N530"/>
  <c r="N529" s="1"/>
  <c r="N528" s="1"/>
  <c r="N533"/>
  <c r="N532" s="1"/>
  <c r="N540"/>
  <c r="N539" s="1"/>
  <c r="N543"/>
  <c r="N545"/>
  <c r="N549"/>
  <c r="N548" s="1"/>
  <c r="N552"/>
  <c r="N551" s="1"/>
  <c r="N555"/>
  <c r="N557"/>
  <c r="N561"/>
  <c r="N560" s="1"/>
  <c r="N559" s="1"/>
  <c r="N565"/>
  <c r="N564" s="1"/>
  <c r="N563" s="1"/>
  <c r="N572"/>
  <c r="N571" s="1"/>
  <c r="N570" s="1"/>
  <c r="N569" s="1"/>
  <c r="N568" s="1"/>
  <c r="N580"/>
  <c r="N579" s="1"/>
  <c r="N583"/>
  <c r="N582" s="1"/>
  <c r="N585"/>
  <c r="N589"/>
  <c r="N591"/>
  <c r="N594"/>
  <c r="N596"/>
  <c r="N598"/>
  <c r="N600"/>
  <c r="N603"/>
  <c r="N605"/>
  <c r="N608"/>
  <c r="N607" s="1"/>
  <c r="N611"/>
  <c r="N610" s="1"/>
  <c r="N615"/>
  <c r="N614" s="1"/>
  <c r="N613" s="1"/>
  <c r="M455"/>
  <c r="M454" s="1"/>
  <c r="M453" s="1"/>
  <c r="M452" s="1"/>
  <c r="M451" s="1"/>
  <c r="M22"/>
  <c r="M21" s="1"/>
  <c r="M20" s="1"/>
  <c r="M26"/>
  <c r="M25" s="1"/>
  <c r="M24" s="1"/>
  <c r="M33"/>
  <c r="M35"/>
  <c r="M40"/>
  <c r="M42"/>
  <c r="M46"/>
  <c r="M48"/>
  <c r="M52"/>
  <c r="M54"/>
  <c r="M56"/>
  <c r="M61"/>
  <c r="M60" s="1"/>
  <c r="M63"/>
  <c r="M67"/>
  <c r="M66"/>
  <c r="M65" s="1"/>
  <c r="M72"/>
  <c r="M71" s="1"/>
  <c r="M75"/>
  <c r="M74" s="1"/>
  <c r="M82"/>
  <c r="M84"/>
  <c r="M81" s="1"/>
  <c r="M98"/>
  <c r="M97" s="1"/>
  <c r="M108"/>
  <c r="M110"/>
  <c r="M115"/>
  <c r="M114" s="1"/>
  <c r="M113" s="1"/>
  <c r="M112" s="1"/>
  <c r="M134"/>
  <c r="M136"/>
  <c r="M133" s="1"/>
  <c r="M132" s="1"/>
  <c r="M141"/>
  <c r="M140" s="1"/>
  <c r="M139" s="1"/>
  <c r="M138" s="1"/>
  <c r="M160"/>
  <c r="M159" s="1"/>
  <c r="M158" s="1"/>
  <c r="M162"/>
  <c r="M167"/>
  <c r="M166" s="1"/>
  <c r="M165" s="1"/>
  <c r="M164" s="1"/>
  <c r="M186"/>
  <c r="M185" s="1"/>
  <c r="M188"/>
  <c r="M193"/>
  <c r="M192"/>
  <c r="M191" s="1"/>
  <c r="M190" s="1"/>
  <c r="M221"/>
  <c r="M223"/>
  <c r="M228"/>
  <c r="M227"/>
  <c r="M226" s="1"/>
  <c r="M225" s="1"/>
  <c r="M247"/>
  <c r="M249"/>
  <c r="M254"/>
  <c r="M253" s="1"/>
  <c r="M252" s="1"/>
  <c r="M251" s="1"/>
  <c r="M273"/>
  <c r="M275"/>
  <c r="M280"/>
  <c r="M279" s="1"/>
  <c r="M278" s="1"/>
  <c r="M277" s="1"/>
  <c r="M299"/>
  <c r="M301"/>
  <c r="M306"/>
  <c r="M305" s="1"/>
  <c r="M304" s="1"/>
  <c r="M303" s="1"/>
  <c r="M325"/>
  <c r="M327"/>
  <c r="M332"/>
  <c r="M331" s="1"/>
  <c r="M330" s="1"/>
  <c r="M329" s="1"/>
  <c r="M351"/>
  <c r="M353"/>
  <c r="M358"/>
  <c r="M357" s="1"/>
  <c r="M356" s="1"/>
  <c r="M355" s="1"/>
  <c r="M377"/>
  <c r="M379"/>
  <c r="M384"/>
  <c r="M383" s="1"/>
  <c r="M382" s="1"/>
  <c r="M381" s="1"/>
  <c r="M403"/>
  <c r="M402" s="1"/>
  <c r="M401" s="1"/>
  <c r="M405"/>
  <c r="M410"/>
  <c r="M409" s="1"/>
  <c r="M408" s="1"/>
  <c r="M407" s="1"/>
  <c r="M429"/>
  <c r="M431"/>
  <c r="M428" s="1"/>
  <c r="M427" s="1"/>
  <c r="M436"/>
  <c r="M435" s="1"/>
  <c r="M434" s="1"/>
  <c r="M433" s="1"/>
  <c r="M462"/>
  <c r="M461" s="1"/>
  <c r="M460" s="1"/>
  <c r="M466"/>
  <c r="M465" s="1"/>
  <c r="M464" s="1"/>
  <c r="M471"/>
  <c r="M470" s="1"/>
  <c r="M469" s="1"/>
  <c r="M468" s="1"/>
  <c r="M478"/>
  <c r="M477" s="1"/>
  <c r="M481"/>
  <c r="M480" s="1"/>
  <c r="M484"/>
  <c r="M486"/>
  <c r="M490"/>
  <c r="M489" s="1"/>
  <c r="M493"/>
  <c r="M492" s="1"/>
  <c r="M496"/>
  <c r="M495" s="1"/>
  <c r="M501"/>
  <c r="M500" s="1"/>
  <c r="M504"/>
  <c r="M503" s="1"/>
  <c r="M511"/>
  <c r="M510" s="1"/>
  <c r="M509" s="1"/>
  <c r="M508" s="1"/>
  <c r="M516"/>
  <c r="M515" s="1"/>
  <c r="M519"/>
  <c r="M518" s="1"/>
  <c r="M522"/>
  <c r="M521" s="1"/>
  <c r="M526"/>
  <c r="M525" s="1"/>
  <c r="M530"/>
  <c r="M529" s="1"/>
  <c r="M528" s="1"/>
  <c r="M533"/>
  <c r="M532" s="1"/>
  <c r="M540"/>
  <c r="M539" s="1"/>
  <c r="M543"/>
  <c r="M545"/>
  <c r="M549"/>
  <c r="M548" s="1"/>
  <c r="M552"/>
  <c r="M551" s="1"/>
  <c r="M555"/>
  <c r="M557"/>
  <c r="M561"/>
  <c r="M560" s="1"/>
  <c r="M559" s="1"/>
  <c r="M565"/>
  <c r="M564" s="1"/>
  <c r="M563" s="1"/>
  <c r="M572"/>
  <c r="M571" s="1"/>
  <c r="M570" s="1"/>
  <c r="M569" s="1"/>
  <c r="M568" s="1"/>
  <c r="M580"/>
  <c r="M579" s="1"/>
  <c r="M583"/>
  <c r="M582" s="1"/>
  <c r="M585"/>
  <c r="M589"/>
  <c r="M588" s="1"/>
  <c r="M591"/>
  <c r="M594"/>
  <c r="M596"/>
  <c r="M598"/>
  <c r="M600"/>
  <c r="M603"/>
  <c r="M605"/>
  <c r="M608"/>
  <c r="M607" s="1"/>
  <c r="M611"/>
  <c r="M610" s="1"/>
  <c r="M615"/>
  <c r="M614" s="1"/>
  <c r="M613" s="1"/>
  <c r="L455"/>
  <c r="L454" s="1"/>
  <c r="L453" s="1"/>
  <c r="L452" s="1"/>
  <c r="L451" s="1"/>
  <c r="L440"/>
  <c r="L439" s="1"/>
  <c r="L22"/>
  <c r="L21" s="1"/>
  <c r="L20" s="1"/>
  <c r="L26"/>
  <c r="L25" s="1"/>
  <c r="L24" s="1"/>
  <c r="L33"/>
  <c r="L35"/>
  <c r="L40"/>
  <c r="L42"/>
  <c r="L46"/>
  <c r="L48"/>
  <c r="L52"/>
  <c r="L54"/>
  <c r="L56"/>
  <c r="L61"/>
  <c r="L60" s="1"/>
  <c r="L63"/>
  <c r="L67"/>
  <c r="L66" s="1"/>
  <c r="L65" s="1"/>
  <c r="L72"/>
  <c r="L71" s="1"/>
  <c r="L75"/>
  <c r="L74" s="1"/>
  <c r="L82"/>
  <c r="L84"/>
  <c r="L98"/>
  <c r="L97" s="1"/>
  <c r="L108"/>
  <c r="L110"/>
  <c r="L115"/>
  <c r="L114" s="1"/>
  <c r="L113" s="1"/>
  <c r="L112" s="1"/>
  <c r="L134"/>
  <c r="L136"/>
  <c r="L141"/>
  <c r="L140" s="1"/>
  <c r="L139" s="1"/>
  <c r="L138" s="1"/>
  <c r="L160"/>
  <c r="L162"/>
  <c r="L167"/>
  <c r="L166" s="1"/>
  <c r="L165" s="1"/>
  <c r="L164" s="1"/>
  <c r="L186"/>
  <c r="L188"/>
  <c r="L193"/>
  <c r="L192" s="1"/>
  <c r="L191" s="1"/>
  <c r="L190" s="1"/>
  <c r="L221"/>
  <c r="L223"/>
  <c r="L228"/>
  <c r="L227" s="1"/>
  <c r="L226" s="1"/>
  <c r="L225" s="1"/>
  <c r="L247"/>
  <c r="L249"/>
  <c r="L254"/>
  <c r="L253" s="1"/>
  <c r="L252" s="1"/>
  <c r="L251" s="1"/>
  <c r="L273"/>
  <c r="L272" s="1"/>
  <c r="L275"/>
  <c r="L280"/>
  <c r="L279" s="1"/>
  <c r="L278" s="1"/>
  <c r="L277" s="1"/>
  <c r="L299"/>
  <c r="L301"/>
  <c r="L306"/>
  <c r="L305" s="1"/>
  <c r="L304" s="1"/>
  <c r="L303" s="1"/>
  <c r="L325"/>
  <c r="L327"/>
  <c r="L332"/>
  <c r="L331" s="1"/>
  <c r="L330" s="1"/>
  <c r="L329" s="1"/>
  <c r="L351"/>
  <c r="L353"/>
  <c r="L358"/>
  <c r="L357" s="1"/>
  <c r="L356" s="1"/>
  <c r="L355" s="1"/>
  <c r="L377"/>
  <c r="L376" s="1"/>
  <c r="L375" s="1"/>
  <c r="L379"/>
  <c r="L384"/>
  <c r="L383" s="1"/>
  <c r="L382" s="1"/>
  <c r="L381" s="1"/>
  <c r="L403"/>
  <c r="L405"/>
  <c r="L410"/>
  <c r="L409" s="1"/>
  <c r="L408" s="1"/>
  <c r="L407" s="1"/>
  <c r="L429"/>
  <c r="L431"/>
  <c r="L436"/>
  <c r="L435" s="1"/>
  <c r="L434" s="1"/>
  <c r="L433" s="1"/>
  <c r="L462"/>
  <c r="L461" s="1"/>
  <c r="L460" s="1"/>
  <c r="L459" s="1"/>
  <c r="L466"/>
  <c r="L465" s="1"/>
  <c r="L464" s="1"/>
  <c r="L471"/>
  <c r="L470" s="1"/>
  <c r="L469" s="1"/>
  <c r="L468" s="1"/>
  <c r="L478"/>
  <c r="L477" s="1"/>
  <c r="L481"/>
  <c r="L480" s="1"/>
  <c r="L484"/>
  <c r="L486"/>
  <c r="L490"/>
  <c r="L489" s="1"/>
  <c r="L493"/>
  <c r="L492" s="1"/>
  <c r="L496"/>
  <c r="L495" s="1"/>
  <c r="L501"/>
  <c r="L500" s="1"/>
  <c r="L504"/>
  <c r="L503" s="1"/>
  <c r="L511"/>
  <c r="L510" s="1"/>
  <c r="L509" s="1"/>
  <c r="L508" s="1"/>
  <c r="L516"/>
  <c r="L515" s="1"/>
  <c r="L519"/>
  <c r="L518" s="1"/>
  <c r="L522"/>
  <c r="L521" s="1"/>
  <c r="L526"/>
  <c r="L525" s="1"/>
  <c r="L530"/>
  <c r="L529" s="1"/>
  <c r="L528" s="1"/>
  <c r="L533"/>
  <c r="L532" s="1"/>
  <c r="L540"/>
  <c r="L539" s="1"/>
  <c r="L543"/>
  <c r="L545"/>
  <c r="L549"/>
  <c r="L548" s="1"/>
  <c r="L552"/>
  <c r="L551" s="1"/>
  <c r="L555"/>
  <c r="L557"/>
  <c r="L561"/>
  <c r="L560" s="1"/>
  <c r="L559" s="1"/>
  <c r="L565"/>
  <c r="L564" s="1"/>
  <c r="L563" s="1"/>
  <c r="L572"/>
  <c r="L571" s="1"/>
  <c r="L570" s="1"/>
  <c r="L569" s="1"/>
  <c r="L568" s="1"/>
  <c r="L580"/>
  <c r="L579" s="1"/>
  <c r="L583"/>
  <c r="L582" s="1"/>
  <c r="L585"/>
  <c r="L589"/>
  <c r="L591"/>
  <c r="L594"/>
  <c r="L596"/>
  <c r="L598"/>
  <c r="L600"/>
  <c r="L603"/>
  <c r="L605"/>
  <c r="L602" s="1"/>
  <c r="L608"/>
  <c r="L607" s="1"/>
  <c r="L611"/>
  <c r="L610" s="1"/>
  <c r="L615"/>
  <c r="L614" s="1"/>
  <c r="L613" s="1"/>
  <c r="K455"/>
  <c r="K454" s="1"/>
  <c r="K453" s="1"/>
  <c r="K452" s="1"/>
  <c r="K451" s="1"/>
  <c r="K440"/>
  <c r="K439" s="1"/>
  <c r="K22"/>
  <c r="K21" s="1"/>
  <c r="K20" s="1"/>
  <c r="K26"/>
  <c r="K25" s="1"/>
  <c r="K24" s="1"/>
  <c r="K33"/>
  <c r="K35"/>
  <c r="K40"/>
  <c r="K42"/>
  <c r="K46"/>
  <c r="K48"/>
  <c r="K52"/>
  <c r="K54"/>
  <c r="K56"/>
  <c r="K61"/>
  <c r="K60" s="1"/>
  <c r="K63"/>
  <c r="K67"/>
  <c r="K66" s="1"/>
  <c r="K65" s="1"/>
  <c r="K72"/>
  <c r="K71" s="1"/>
  <c r="K70" s="1"/>
  <c r="K69" s="1"/>
  <c r="K75"/>
  <c r="K74" s="1"/>
  <c r="K82"/>
  <c r="K84"/>
  <c r="K98"/>
  <c r="K97" s="1"/>
  <c r="K108"/>
  <c r="K110"/>
  <c r="K107" s="1"/>
  <c r="K106" s="1"/>
  <c r="K115"/>
  <c r="K114" s="1"/>
  <c r="K113" s="1"/>
  <c r="K112" s="1"/>
  <c r="K134"/>
  <c r="K136"/>
  <c r="K141"/>
  <c r="K140" s="1"/>
  <c r="K139" s="1"/>
  <c r="K138" s="1"/>
  <c r="K160"/>
  <c r="K162"/>
  <c r="K159" s="1"/>
  <c r="K158" s="1"/>
  <c r="K167"/>
  <c r="K166" s="1"/>
  <c r="K165" s="1"/>
  <c r="K164" s="1"/>
  <c r="K186"/>
  <c r="K188"/>
  <c r="K193"/>
  <c r="K192" s="1"/>
  <c r="K191" s="1"/>
  <c r="K190" s="1"/>
  <c r="K221"/>
  <c r="K223"/>
  <c r="K228"/>
  <c r="K227" s="1"/>
  <c r="K226" s="1"/>
  <c r="K225" s="1"/>
  <c r="K247"/>
  <c r="K249"/>
  <c r="K254"/>
  <c r="K253" s="1"/>
  <c r="K252" s="1"/>
  <c r="K251" s="1"/>
  <c r="K273"/>
  <c r="K275"/>
  <c r="K280"/>
  <c r="K279" s="1"/>
  <c r="K278" s="1"/>
  <c r="K277" s="1"/>
  <c r="K299"/>
  <c r="K301"/>
  <c r="K306"/>
  <c r="K305" s="1"/>
  <c r="K304" s="1"/>
  <c r="K303" s="1"/>
  <c r="K325"/>
  <c r="K327"/>
  <c r="K332"/>
  <c r="K331" s="1"/>
  <c r="K330" s="1"/>
  <c r="K329" s="1"/>
  <c r="K351"/>
  <c r="K353"/>
  <c r="K358"/>
  <c r="K357" s="1"/>
  <c r="K356" s="1"/>
  <c r="K355" s="1"/>
  <c r="K377"/>
  <c r="K379"/>
  <c r="K384"/>
  <c r="K383" s="1"/>
  <c r="K382" s="1"/>
  <c r="K381" s="1"/>
  <c r="K403"/>
  <c r="K405"/>
  <c r="K410"/>
  <c r="K409" s="1"/>
  <c r="K408" s="1"/>
  <c r="K407" s="1"/>
  <c r="K429"/>
  <c r="K431"/>
  <c r="K436"/>
  <c r="K435" s="1"/>
  <c r="K434" s="1"/>
  <c r="K433" s="1"/>
  <c r="K462"/>
  <c r="K461" s="1"/>
  <c r="K460" s="1"/>
  <c r="K466"/>
  <c r="K465" s="1"/>
  <c r="K464" s="1"/>
  <c r="K471"/>
  <c r="K470" s="1"/>
  <c r="K469" s="1"/>
  <c r="K468" s="1"/>
  <c r="K478"/>
  <c r="K477" s="1"/>
  <c r="K481"/>
  <c r="K480" s="1"/>
  <c r="K484"/>
  <c r="K486"/>
  <c r="K490"/>
  <c r="K489" s="1"/>
  <c r="K493"/>
  <c r="K492" s="1"/>
  <c r="K496"/>
  <c r="K495" s="1"/>
  <c r="K501"/>
  <c r="K500" s="1"/>
  <c r="K504"/>
  <c r="K503" s="1"/>
  <c r="K511"/>
  <c r="K510" s="1"/>
  <c r="K509" s="1"/>
  <c r="K508" s="1"/>
  <c r="K516"/>
  <c r="K515" s="1"/>
  <c r="K519"/>
  <c r="K518" s="1"/>
  <c r="K522"/>
  <c r="K521" s="1"/>
  <c r="K526"/>
  <c r="K525" s="1"/>
  <c r="K530"/>
  <c r="K529" s="1"/>
  <c r="K528" s="1"/>
  <c r="K533"/>
  <c r="K532" s="1"/>
  <c r="K540"/>
  <c r="K539" s="1"/>
  <c r="K543"/>
  <c r="K545"/>
  <c r="K549"/>
  <c r="K548" s="1"/>
  <c r="K552"/>
  <c r="K551" s="1"/>
  <c r="K555"/>
  <c r="K557"/>
  <c r="K561"/>
  <c r="K560" s="1"/>
  <c r="K559" s="1"/>
  <c r="K565"/>
  <c r="K564" s="1"/>
  <c r="K563" s="1"/>
  <c r="K572"/>
  <c r="K571" s="1"/>
  <c r="K570" s="1"/>
  <c r="K569" s="1"/>
  <c r="K568" s="1"/>
  <c r="K580"/>
  <c r="K579" s="1"/>
  <c r="K583"/>
  <c r="K582" s="1"/>
  <c r="K585"/>
  <c r="K589"/>
  <c r="K591"/>
  <c r="K594"/>
  <c r="K596"/>
  <c r="K598"/>
  <c r="K600"/>
  <c r="K603"/>
  <c r="K605"/>
  <c r="K608"/>
  <c r="K607" s="1"/>
  <c r="K611"/>
  <c r="K610" s="1"/>
  <c r="K615"/>
  <c r="K614" s="1"/>
  <c r="K613" s="1"/>
  <c r="J22"/>
  <c r="J21" s="1"/>
  <c r="J20" s="1"/>
  <c r="J26"/>
  <c r="J25" s="1"/>
  <c r="J24" s="1"/>
  <c r="J48"/>
  <c r="J490"/>
  <c r="J489" s="1"/>
  <c r="J522"/>
  <c r="J521" s="1"/>
  <c r="J580"/>
  <c r="J579" s="1"/>
  <c r="J600"/>
  <c r="I22"/>
  <c r="I21" s="1"/>
  <c r="I20" s="1"/>
  <c r="I26"/>
  <c r="I25" s="1"/>
  <c r="I24" s="1"/>
  <c r="H22"/>
  <c r="H21" s="1"/>
  <c r="H20" s="1"/>
  <c r="H26"/>
  <c r="H25" s="1"/>
  <c r="H24" s="1"/>
  <c r="X440"/>
  <c r="W440"/>
  <c r="W439" s="1"/>
  <c r="V440"/>
  <c r="V439" s="1"/>
  <c r="V438" s="1"/>
  <c r="U440"/>
  <c r="U439" s="1"/>
  <c r="T440"/>
  <c r="T439" s="1"/>
  <c r="S440"/>
  <c r="S439" s="1"/>
  <c r="R440"/>
  <c r="R439" s="1"/>
  <c r="Q440"/>
  <c r="Q439" s="1"/>
  <c r="P440"/>
  <c r="P439" s="1"/>
  <c r="O440"/>
  <c r="O439" s="1"/>
  <c r="N440"/>
  <c r="N439" s="1"/>
  <c r="M440"/>
  <c r="M439" s="1"/>
  <c r="X439"/>
  <c r="X422"/>
  <c r="W422"/>
  <c r="W421" s="1"/>
  <c r="V422"/>
  <c r="V421" s="1"/>
  <c r="U422"/>
  <c r="U421" s="1"/>
  <c r="T422"/>
  <c r="S422"/>
  <c r="S421" s="1"/>
  <c r="R422"/>
  <c r="R421" s="1"/>
  <c r="Q422"/>
  <c r="P422"/>
  <c r="O422"/>
  <c r="N422"/>
  <c r="N421" s="1"/>
  <c r="M422"/>
  <c r="L422"/>
  <c r="K422"/>
  <c r="K421" s="1"/>
  <c r="X421"/>
  <c r="T421"/>
  <c r="Q421"/>
  <c r="P421"/>
  <c r="O421"/>
  <c r="M421"/>
  <c r="L421"/>
  <c r="X419"/>
  <c r="W419"/>
  <c r="W418" s="1"/>
  <c r="V419"/>
  <c r="V418" s="1"/>
  <c r="U419"/>
  <c r="T419"/>
  <c r="S419"/>
  <c r="S418" s="1"/>
  <c r="R419"/>
  <c r="R418" s="1"/>
  <c r="Q419"/>
  <c r="P419"/>
  <c r="O419"/>
  <c r="O418" s="1"/>
  <c r="N419"/>
  <c r="N418" s="1"/>
  <c r="M419"/>
  <c r="L419"/>
  <c r="K419"/>
  <c r="K418" s="1"/>
  <c r="X418"/>
  <c r="U418"/>
  <c r="T418"/>
  <c r="Q418"/>
  <c r="P418"/>
  <c r="M418"/>
  <c r="L418"/>
  <c r="X414"/>
  <c r="W414"/>
  <c r="V414"/>
  <c r="V413" s="1"/>
  <c r="U414"/>
  <c r="T414"/>
  <c r="S414"/>
  <c r="S413" s="1"/>
  <c r="R414"/>
  <c r="R413" s="1"/>
  <c r="Q414"/>
  <c r="P414"/>
  <c r="O414"/>
  <c r="N414"/>
  <c r="N413" s="1"/>
  <c r="M414"/>
  <c r="M413" s="1"/>
  <c r="L414"/>
  <c r="K414"/>
  <c r="X413"/>
  <c r="W413"/>
  <c r="U413"/>
  <c r="T413"/>
  <c r="Q413"/>
  <c r="P413"/>
  <c r="O413"/>
  <c r="L413"/>
  <c r="K413"/>
  <c r="X396"/>
  <c r="W396"/>
  <c r="V396"/>
  <c r="V395" s="1"/>
  <c r="U396"/>
  <c r="U395" s="1"/>
  <c r="T396"/>
  <c r="S396"/>
  <c r="R396"/>
  <c r="R395" s="1"/>
  <c r="Q396"/>
  <c r="Q395" s="1"/>
  <c r="P396"/>
  <c r="O396"/>
  <c r="N396"/>
  <c r="N395" s="1"/>
  <c r="M396"/>
  <c r="M395" s="1"/>
  <c r="L396"/>
  <c r="K396"/>
  <c r="X395"/>
  <c r="W395"/>
  <c r="T395"/>
  <c r="S395"/>
  <c r="P395"/>
  <c r="O395"/>
  <c r="L395"/>
  <c r="K395"/>
  <c r="X393"/>
  <c r="W393"/>
  <c r="W392" s="1"/>
  <c r="V393"/>
  <c r="V392" s="1"/>
  <c r="U393"/>
  <c r="U392" s="1"/>
  <c r="T393"/>
  <c r="S393"/>
  <c r="S392" s="1"/>
  <c r="R393"/>
  <c r="R392" s="1"/>
  <c r="Q393"/>
  <c r="P393"/>
  <c r="O393"/>
  <c r="N393"/>
  <c r="N392" s="1"/>
  <c r="M393"/>
  <c r="L393"/>
  <c r="K393"/>
  <c r="K392" s="1"/>
  <c r="X392"/>
  <c r="T392"/>
  <c r="Q392"/>
  <c r="P392"/>
  <c r="O392"/>
  <c r="M392"/>
  <c r="L392"/>
  <c r="X388"/>
  <c r="W388"/>
  <c r="W387" s="1"/>
  <c r="V388"/>
  <c r="V387" s="1"/>
  <c r="U388"/>
  <c r="T388"/>
  <c r="S388"/>
  <c r="S387" s="1"/>
  <c r="R388"/>
  <c r="R387" s="1"/>
  <c r="Q388"/>
  <c r="P388"/>
  <c r="O388"/>
  <c r="O387" s="1"/>
  <c r="N388"/>
  <c r="N387" s="1"/>
  <c r="M388"/>
  <c r="L388"/>
  <c r="K388"/>
  <c r="K387" s="1"/>
  <c r="X387"/>
  <c r="U387"/>
  <c r="T387"/>
  <c r="Q387"/>
  <c r="P387"/>
  <c r="M387"/>
  <c r="L387"/>
  <c r="X370"/>
  <c r="W370"/>
  <c r="V370"/>
  <c r="V369" s="1"/>
  <c r="U370"/>
  <c r="T370"/>
  <c r="S370"/>
  <c r="S369" s="1"/>
  <c r="R370"/>
  <c r="R369" s="1"/>
  <c r="Q370"/>
  <c r="P370"/>
  <c r="O370"/>
  <c r="N370"/>
  <c r="N369" s="1"/>
  <c r="M370"/>
  <c r="M369" s="1"/>
  <c r="L370"/>
  <c r="K370"/>
  <c r="X369"/>
  <c r="W369"/>
  <c r="U369"/>
  <c r="T369"/>
  <c r="Q369"/>
  <c r="P369"/>
  <c r="O369"/>
  <c r="L369"/>
  <c r="K369"/>
  <c r="X367"/>
  <c r="W367"/>
  <c r="V367"/>
  <c r="V366" s="1"/>
  <c r="U367"/>
  <c r="U366" s="1"/>
  <c r="T367"/>
  <c r="S367"/>
  <c r="R367"/>
  <c r="R366" s="1"/>
  <c r="Q367"/>
  <c r="Q366" s="1"/>
  <c r="P367"/>
  <c r="O367"/>
  <c r="N367"/>
  <c r="N366" s="1"/>
  <c r="M367"/>
  <c r="M366" s="1"/>
  <c r="L367"/>
  <c r="K367"/>
  <c r="X366"/>
  <c r="W366"/>
  <c r="T366"/>
  <c r="S366"/>
  <c r="P366"/>
  <c r="O366"/>
  <c r="L366"/>
  <c r="K366"/>
  <c r="X362"/>
  <c r="X361" s="1"/>
  <c r="W362"/>
  <c r="W361" s="1"/>
  <c r="V362"/>
  <c r="V361" s="1"/>
  <c r="U362"/>
  <c r="U361" s="1"/>
  <c r="T362"/>
  <c r="T361" s="1"/>
  <c r="S362"/>
  <c r="S361" s="1"/>
  <c r="R362"/>
  <c r="R361" s="1"/>
  <c r="Q362"/>
  <c r="Q361" s="1"/>
  <c r="P362"/>
  <c r="P361" s="1"/>
  <c r="O362"/>
  <c r="O361" s="1"/>
  <c r="N362"/>
  <c r="N361" s="1"/>
  <c r="M362"/>
  <c r="M361" s="1"/>
  <c r="L362"/>
  <c r="L361" s="1"/>
  <c r="K362"/>
  <c r="K361" s="1"/>
  <c r="X344"/>
  <c r="X343" s="1"/>
  <c r="W344"/>
  <c r="W343" s="1"/>
  <c r="V344"/>
  <c r="U344"/>
  <c r="T344"/>
  <c r="T343" s="1"/>
  <c r="S344"/>
  <c r="R344"/>
  <c r="Q344"/>
  <c r="Q343" s="1"/>
  <c r="P344"/>
  <c r="P343" s="1"/>
  <c r="O344"/>
  <c r="N344"/>
  <c r="M344"/>
  <c r="M343" s="1"/>
  <c r="L344"/>
  <c r="L343" s="1"/>
  <c r="K344"/>
  <c r="V343"/>
  <c r="U343"/>
  <c r="S343"/>
  <c r="R343"/>
  <c r="O343"/>
  <c r="N343"/>
  <c r="K343"/>
  <c r="X341"/>
  <c r="X340" s="1"/>
  <c r="W341"/>
  <c r="W340" s="1"/>
  <c r="V341"/>
  <c r="U341"/>
  <c r="T341"/>
  <c r="T340" s="1"/>
  <c r="S341"/>
  <c r="R341"/>
  <c r="Q341"/>
  <c r="Q340" s="1"/>
  <c r="P341"/>
  <c r="P340" s="1"/>
  <c r="O341"/>
  <c r="N341"/>
  <c r="M341"/>
  <c r="M340" s="1"/>
  <c r="L341"/>
  <c r="L340" s="1"/>
  <c r="K341"/>
  <c r="V340"/>
  <c r="U340"/>
  <c r="S340"/>
  <c r="R340"/>
  <c r="O340"/>
  <c r="N340"/>
  <c r="K340"/>
  <c r="X336"/>
  <c r="X335" s="1"/>
  <c r="W336"/>
  <c r="W335" s="1"/>
  <c r="V336"/>
  <c r="U336"/>
  <c r="T336"/>
  <c r="T335" s="1"/>
  <c r="S336"/>
  <c r="R336"/>
  <c r="Q336"/>
  <c r="Q335" s="1"/>
  <c r="P336"/>
  <c r="P335" s="1"/>
  <c r="O336"/>
  <c r="N336"/>
  <c r="M336"/>
  <c r="M335" s="1"/>
  <c r="L336"/>
  <c r="L335" s="1"/>
  <c r="K336"/>
  <c r="V335"/>
  <c r="U335"/>
  <c r="S335"/>
  <c r="R335"/>
  <c r="O335"/>
  <c r="N335"/>
  <c r="K335"/>
  <c r="X318"/>
  <c r="X317" s="1"/>
  <c r="W318"/>
  <c r="W317" s="1"/>
  <c r="V318"/>
  <c r="U318"/>
  <c r="T318"/>
  <c r="T317" s="1"/>
  <c r="S318"/>
  <c r="R318"/>
  <c r="Q318"/>
  <c r="Q317" s="1"/>
  <c r="P318"/>
  <c r="P317" s="1"/>
  <c r="O318"/>
  <c r="N318"/>
  <c r="M318"/>
  <c r="M317" s="1"/>
  <c r="L318"/>
  <c r="L317" s="1"/>
  <c r="K318"/>
  <c r="V317"/>
  <c r="U317"/>
  <c r="S317"/>
  <c r="R317"/>
  <c r="O317"/>
  <c r="N317"/>
  <c r="K317"/>
  <c r="X315"/>
  <c r="X314" s="1"/>
  <c r="W315"/>
  <c r="W314" s="1"/>
  <c r="V315"/>
  <c r="U315"/>
  <c r="T315"/>
  <c r="T314" s="1"/>
  <c r="S315"/>
  <c r="R315"/>
  <c r="Q315"/>
  <c r="Q314" s="1"/>
  <c r="P315"/>
  <c r="P314" s="1"/>
  <c r="O315"/>
  <c r="N315"/>
  <c r="M315"/>
  <c r="M314" s="1"/>
  <c r="L315"/>
  <c r="K315"/>
  <c r="V314"/>
  <c r="U314"/>
  <c r="S314"/>
  <c r="R314"/>
  <c r="O314"/>
  <c r="N314"/>
  <c r="L314"/>
  <c r="K314"/>
  <c r="X310"/>
  <c r="W310"/>
  <c r="V310"/>
  <c r="V309" s="1"/>
  <c r="U310"/>
  <c r="U309" s="1"/>
  <c r="T310"/>
  <c r="S310"/>
  <c r="R310"/>
  <c r="R309" s="1"/>
  <c r="Q310"/>
  <c r="Q309" s="1"/>
  <c r="P310"/>
  <c r="O310"/>
  <c r="N310"/>
  <c r="N309" s="1"/>
  <c r="M310"/>
  <c r="M309" s="1"/>
  <c r="L310"/>
  <c r="K310"/>
  <c r="X309"/>
  <c r="W309"/>
  <c r="T309"/>
  <c r="S309"/>
  <c r="P309"/>
  <c r="O309"/>
  <c r="L309"/>
  <c r="K309"/>
  <c r="X292"/>
  <c r="W292"/>
  <c r="V292"/>
  <c r="V291" s="1"/>
  <c r="U292"/>
  <c r="U291" s="1"/>
  <c r="T292"/>
  <c r="S292"/>
  <c r="R292"/>
  <c r="R291" s="1"/>
  <c r="Q292"/>
  <c r="Q291" s="1"/>
  <c r="P292"/>
  <c r="O292"/>
  <c r="N292"/>
  <c r="N291" s="1"/>
  <c r="M292"/>
  <c r="M291" s="1"/>
  <c r="L292"/>
  <c r="K292"/>
  <c r="X291"/>
  <c r="W291"/>
  <c r="T291"/>
  <c r="S291"/>
  <c r="P291"/>
  <c r="O291"/>
  <c r="L291"/>
  <c r="K291"/>
  <c r="X289"/>
  <c r="W289"/>
  <c r="V289"/>
  <c r="V288" s="1"/>
  <c r="U289"/>
  <c r="U288" s="1"/>
  <c r="T289"/>
  <c r="S289"/>
  <c r="R289"/>
  <c r="R288" s="1"/>
  <c r="Q289"/>
  <c r="Q288" s="1"/>
  <c r="P289"/>
  <c r="O289"/>
  <c r="N289"/>
  <c r="N288" s="1"/>
  <c r="M289"/>
  <c r="M288" s="1"/>
  <c r="L289"/>
  <c r="K289"/>
  <c r="X288"/>
  <c r="W288"/>
  <c r="T288"/>
  <c r="S288"/>
  <c r="P288"/>
  <c r="O288"/>
  <c r="L288"/>
  <c r="K288"/>
  <c r="X284"/>
  <c r="X283" s="1"/>
  <c r="W284"/>
  <c r="W283" s="1"/>
  <c r="V284"/>
  <c r="V283" s="1"/>
  <c r="U284"/>
  <c r="U283" s="1"/>
  <c r="T284"/>
  <c r="T283" s="1"/>
  <c r="S284"/>
  <c r="S283" s="1"/>
  <c r="R284"/>
  <c r="R283" s="1"/>
  <c r="Q284"/>
  <c r="Q283" s="1"/>
  <c r="P284"/>
  <c r="P283"/>
  <c r="O284"/>
  <c r="O283" s="1"/>
  <c r="N284"/>
  <c r="M284"/>
  <c r="M283" s="1"/>
  <c r="L284"/>
  <c r="L283" s="1"/>
  <c r="K284"/>
  <c r="K283" s="1"/>
  <c r="N283"/>
  <c r="X266"/>
  <c r="X265" s="1"/>
  <c r="W266"/>
  <c r="W265" s="1"/>
  <c r="V266"/>
  <c r="U266"/>
  <c r="T266"/>
  <c r="T265" s="1"/>
  <c r="S266"/>
  <c r="S265" s="1"/>
  <c r="R266"/>
  <c r="Q266"/>
  <c r="P266"/>
  <c r="P265" s="1"/>
  <c r="O266"/>
  <c r="O265" s="1"/>
  <c r="N266"/>
  <c r="M266"/>
  <c r="L266"/>
  <c r="L265" s="1"/>
  <c r="K266"/>
  <c r="K265" s="1"/>
  <c r="V265"/>
  <c r="U265"/>
  <c r="R265"/>
  <c r="Q265"/>
  <c r="N265"/>
  <c r="M265"/>
  <c r="X263"/>
  <c r="X262" s="1"/>
  <c r="W263"/>
  <c r="W262" s="1"/>
  <c r="V263"/>
  <c r="U263"/>
  <c r="T263"/>
  <c r="T262" s="1"/>
  <c r="S263"/>
  <c r="S262" s="1"/>
  <c r="R263"/>
  <c r="Q263"/>
  <c r="P263"/>
  <c r="P262" s="1"/>
  <c r="O263"/>
  <c r="O262" s="1"/>
  <c r="N263"/>
  <c r="M263"/>
  <c r="L263"/>
  <c r="L262" s="1"/>
  <c r="K263"/>
  <c r="K262" s="1"/>
  <c r="V262"/>
  <c r="U262"/>
  <c r="R262"/>
  <c r="Q262"/>
  <c r="N262"/>
  <c r="M262"/>
  <c r="X258"/>
  <c r="X257" s="1"/>
  <c r="W258"/>
  <c r="W257" s="1"/>
  <c r="V258"/>
  <c r="V257" s="1"/>
  <c r="U258"/>
  <c r="U257" s="1"/>
  <c r="T258"/>
  <c r="T257" s="1"/>
  <c r="S258"/>
  <c r="S257" s="1"/>
  <c r="R258"/>
  <c r="R257" s="1"/>
  <c r="Q258"/>
  <c r="Q257" s="1"/>
  <c r="P258"/>
  <c r="P257" s="1"/>
  <c r="O258"/>
  <c r="O257" s="1"/>
  <c r="N258"/>
  <c r="N257" s="1"/>
  <c r="M258"/>
  <c r="M257" s="1"/>
  <c r="L258"/>
  <c r="L257" s="1"/>
  <c r="K258"/>
  <c r="K257" s="1"/>
  <c r="X240"/>
  <c r="W240"/>
  <c r="V240"/>
  <c r="V239" s="1"/>
  <c r="U240"/>
  <c r="U239" s="1"/>
  <c r="T240"/>
  <c r="S240"/>
  <c r="R240"/>
  <c r="R239" s="1"/>
  <c r="Q240"/>
  <c r="Q239" s="1"/>
  <c r="P240"/>
  <c r="O240"/>
  <c r="N240"/>
  <c r="N239" s="1"/>
  <c r="M240"/>
  <c r="M239" s="1"/>
  <c r="L240"/>
  <c r="K240"/>
  <c r="X239"/>
  <c r="W239"/>
  <c r="T239"/>
  <c r="S239"/>
  <c r="P239"/>
  <c r="O239"/>
  <c r="L239"/>
  <c r="K239"/>
  <c r="X237"/>
  <c r="W237"/>
  <c r="V237"/>
  <c r="V236" s="1"/>
  <c r="U237"/>
  <c r="U236" s="1"/>
  <c r="T237"/>
  <c r="S237"/>
  <c r="R237"/>
  <c r="R236" s="1"/>
  <c r="Q237"/>
  <c r="Q236" s="1"/>
  <c r="P237"/>
  <c r="O237"/>
  <c r="N237"/>
  <c r="N236" s="1"/>
  <c r="M237"/>
  <c r="M236" s="1"/>
  <c r="L237"/>
  <c r="K237"/>
  <c r="X236"/>
  <c r="W236"/>
  <c r="T236"/>
  <c r="S236"/>
  <c r="P236"/>
  <c r="O236"/>
  <c r="L236"/>
  <c r="K236"/>
  <c r="X232"/>
  <c r="W232"/>
  <c r="V232"/>
  <c r="V231" s="1"/>
  <c r="U232"/>
  <c r="U231" s="1"/>
  <c r="T232"/>
  <c r="S232"/>
  <c r="R232"/>
  <c r="R231" s="1"/>
  <c r="Q232"/>
  <c r="Q231" s="1"/>
  <c r="P232"/>
  <c r="O232"/>
  <c r="N232"/>
  <c r="N231" s="1"/>
  <c r="M232"/>
  <c r="M231" s="1"/>
  <c r="L232"/>
  <c r="K232"/>
  <c r="X231"/>
  <c r="W231"/>
  <c r="T231"/>
  <c r="S231"/>
  <c r="P231"/>
  <c r="O231"/>
  <c r="L231"/>
  <c r="K231"/>
  <c r="X214"/>
  <c r="W214"/>
  <c r="V214"/>
  <c r="U214"/>
  <c r="T214"/>
  <c r="S214"/>
  <c r="R214"/>
  <c r="Q214"/>
  <c r="P214"/>
  <c r="O214"/>
  <c r="N214"/>
  <c r="M214"/>
  <c r="L214"/>
  <c r="K214"/>
  <c r="X212"/>
  <c r="W212"/>
  <c r="V212"/>
  <c r="U212"/>
  <c r="T212"/>
  <c r="S212"/>
  <c r="S209" s="1"/>
  <c r="S208" s="1"/>
  <c r="R212"/>
  <c r="Q212"/>
  <c r="P212"/>
  <c r="O212"/>
  <c r="N212"/>
  <c r="M212"/>
  <c r="L212"/>
  <c r="K212"/>
  <c r="K209" s="1"/>
  <c r="K208" s="1"/>
  <c r="X210"/>
  <c r="W210"/>
  <c r="V210"/>
  <c r="V209" s="1"/>
  <c r="U210"/>
  <c r="U209" s="1"/>
  <c r="T210"/>
  <c r="S210"/>
  <c r="R210"/>
  <c r="R209" s="1"/>
  <c r="Q210"/>
  <c r="Q209" s="1"/>
  <c r="Q208" s="1"/>
  <c r="P210"/>
  <c r="O210"/>
  <c r="N210"/>
  <c r="N209" s="1"/>
  <c r="M210"/>
  <c r="M209" s="1"/>
  <c r="L210"/>
  <c r="K210"/>
  <c r="X209"/>
  <c r="X208" s="1"/>
  <c r="W209"/>
  <c r="W208" s="1"/>
  <c r="T209"/>
  <c r="T208" s="1"/>
  <c r="P209"/>
  <c r="P208" s="1"/>
  <c r="O209"/>
  <c r="O208" s="1"/>
  <c r="L209"/>
  <c r="L208" s="1"/>
  <c r="V208"/>
  <c r="U208"/>
  <c r="R208"/>
  <c r="N208"/>
  <c r="M208"/>
  <c r="X206"/>
  <c r="W206"/>
  <c r="V206"/>
  <c r="U206"/>
  <c r="T206"/>
  <c r="S206"/>
  <c r="R206"/>
  <c r="Q206"/>
  <c r="P206"/>
  <c r="P203" s="1"/>
  <c r="P202" s="1"/>
  <c r="P195" s="1"/>
  <c r="O206"/>
  <c r="N206"/>
  <c r="M206"/>
  <c r="L206"/>
  <c r="K206"/>
  <c r="X204"/>
  <c r="W204"/>
  <c r="V204"/>
  <c r="V203" s="1"/>
  <c r="V202" s="1"/>
  <c r="U204"/>
  <c r="U203" s="1"/>
  <c r="T204"/>
  <c r="T203" s="1"/>
  <c r="T202" s="1"/>
  <c r="S204"/>
  <c r="R204"/>
  <c r="R203" s="1"/>
  <c r="R202" s="1"/>
  <c r="Q204"/>
  <c r="Q203" s="1"/>
  <c r="P204"/>
  <c r="O204"/>
  <c r="N204"/>
  <c r="M204"/>
  <c r="M203" s="1"/>
  <c r="L204"/>
  <c r="L203" s="1"/>
  <c r="L202" s="1"/>
  <c r="K204"/>
  <c r="X203"/>
  <c r="X202" s="1"/>
  <c r="W203"/>
  <c r="W202" s="1"/>
  <c r="S203"/>
  <c r="S202" s="1"/>
  <c r="O203"/>
  <c r="O202" s="1"/>
  <c r="N203"/>
  <c r="N202" s="1"/>
  <c r="K203"/>
  <c r="K202" s="1"/>
  <c r="U202"/>
  <c r="Q202"/>
  <c r="M202"/>
  <c r="X200"/>
  <c r="W200"/>
  <c r="V200"/>
  <c r="U200"/>
  <c r="T200"/>
  <c r="S200"/>
  <c r="S197" s="1"/>
  <c r="S196" s="1"/>
  <c r="S195" s="1"/>
  <c r="R200"/>
  <c r="Q200"/>
  <c r="P200"/>
  <c r="O200"/>
  <c r="N200"/>
  <c r="N197" s="1"/>
  <c r="N196" s="1"/>
  <c r="M200"/>
  <c r="L200"/>
  <c r="K200"/>
  <c r="K197" s="1"/>
  <c r="K196" s="1"/>
  <c r="K195" s="1"/>
  <c r="X198"/>
  <c r="X197" s="1"/>
  <c r="X196" s="1"/>
  <c r="X195" s="1"/>
  <c r="W198"/>
  <c r="V198"/>
  <c r="U198"/>
  <c r="U197" s="1"/>
  <c r="T198"/>
  <c r="S198"/>
  <c r="R198"/>
  <c r="Q198"/>
  <c r="Q197" s="1"/>
  <c r="Q196" s="1"/>
  <c r="Q195" s="1"/>
  <c r="P198"/>
  <c r="O198"/>
  <c r="N198"/>
  <c r="M198"/>
  <c r="M197" s="1"/>
  <c r="L198"/>
  <c r="K198"/>
  <c r="W197"/>
  <c r="W196" s="1"/>
  <c r="W195" s="1"/>
  <c r="V197"/>
  <c r="V196" s="1"/>
  <c r="V195" s="1"/>
  <c r="T197"/>
  <c r="T196" s="1"/>
  <c r="T195" s="1"/>
  <c r="R197"/>
  <c r="P197"/>
  <c r="O197"/>
  <c r="O196" s="1"/>
  <c r="O195" s="1"/>
  <c r="L197"/>
  <c r="L196" s="1"/>
  <c r="L195" s="1"/>
  <c r="U196"/>
  <c r="U195" s="1"/>
  <c r="R196"/>
  <c r="R195" s="1"/>
  <c r="P196"/>
  <c r="M196"/>
  <c r="M195" s="1"/>
  <c r="X179"/>
  <c r="W179"/>
  <c r="V179"/>
  <c r="V178" s="1"/>
  <c r="U179"/>
  <c r="U178" s="1"/>
  <c r="T179"/>
  <c r="S179"/>
  <c r="R179"/>
  <c r="Q179"/>
  <c r="Q178" s="1"/>
  <c r="P179"/>
  <c r="O179"/>
  <c r="N179"/>
  <c r="M179"/>
  <c r="M178" s="1"/>
  <c r="L179"/>
  <c r="K179"/>
  <c r="X178"/>
  <c r="W178"/>
  <c r="T178"/>
  <c r="S178"/>
  <c r="R178"/>
  <c r="P178"/>
  <c r="O178"/>
  <c r="N178"/>
  <c r="L178"/>
  <c r="K178"/>
  <c r="X176"/>
  <c r="W176"/>
  <c r="V176"/>
  <c r="V175" s="1"/>
  <c r="U176"/>
  <c r="U175" s="1"/>
  <c r="T176"/>
  <c r="T175" s="1"/>
  <c r="S176"/>
  <c r="R176"/>
  <c r="R175" s="1"/>
  <c r="Q176"/>
  <c r="Q175" s="1"/>
  <c r="P176"/>
  <c r="O176"/>
  <c r="N176"/>
  <c r="M176"/>
  <c r="M175" s="1"/>
  <c r="L176"/>
  <c r="L175" s="1"/>
  <c r="K176"/>
  <c r="X175"/>
  <c r="W175"/>
  <c r="S175"/>
  <c r="P175"/>
  <c r="O175"/>
  <c r="N175"/>
  <c r="K175"/>
  <c r="X171"/>
  <c r="X170" s="1"/>
  <c r="W171"/>
  <c r="V171"/>
  <c r="U171"/>
  <c r="U170" s="1"/>
  <c r="T171"/>
  <c r="S171"/>
  <c r="R171"/>
  <c r="Q171"/>
  <c r="Q170" s="1"/>
  <c r="P171"/>
  <c r="O171"/>
  <c r="N171"/>
  <c r="M171"/>
  <c r="M170" s="1"/>
  <c r="L171"/>
  <c r="K171"/>
  <c r="W170"/>
  <c r="V170"/>
  <c r="T170"/>
  <c r="S170"/>
  <c r="R170"/>
  <c r="P170"/>
  <c r="O170"/>
  <c r="N170"/>
  <c r="L170"/>
  <c r="K170"/>
  <c r="X153"/>
  <c r="X152" s="1"/>
  <c r="W153"/>
  <c r="V153"/>
  <c r="U153"/>
  <c r="U152" s="1"/>
  <c r="T153"/>
  <c r="T152" s="1"/>
  <c r="S153"/>
  <c r="R153"/>
  <c r="R152" s="1"/>
  <c r="Q153"/>
  <c r="Q152" s="1"/>
  <c r="P153"/>
  <c r="O153"/>
  <c r="N153"/>
  <c r="M153"/>
  <c r="M152" s="1"/>
  <c r="L153"/>
  <c r="L152" s="1"/>
  <c r="K153"/>
  <c r="W152"/>
  <c r="V152"/>
  <c r="S152"/>
  <c r="P152"/>
  <c r="O152"/>
  <c r="N152"/>
  <c r="K152"/>
  <c r="X150"/>
  <c r="W150"/>
  <c r="V150"/>
  <c r="V149" s="1"/>
  <c r="U150"/>
  <c r="U149" s="1"/>
  <c r="T150"/>
  <c r="S150"/>
  <c r="R150"/>
  <c r="R149" s="1"/>
  <c r="Q150"/>
  <c r="Q149" s="1"/>
  <c r="P150"/>
  <c r="O150"/>
  <c r="N150"/>
  <c r="N149" s="1"/>
  <c r="M150"/>
  <c r="M149" s="1"/>
  <c r="L150"/>
  <c r="K150"/>
  <c r="X149"/>
  <c r="W149"/>
  <c r="T149"/>
  <c r="S149"/>
  <c r="P149"/>
  <c r="O149"/>
  <c r="L149"/>
  <c r="K149"/>
  <c r="X145"/>
  <c r="W145"/>
  <c r="V145"/>
  <c r="V144" s="1"/>
  <c r="U145"/>
  <c r="U144" s="1"/>
  <c r="T145"/>
  <c r="S145"/>
  <c r="R145"/>
  <c r="R144" s="1"/>
  <c r="Q145"/>
  <c r="Q144" s="1"/>
  <c r="P145"/>
  <c r="O145"/>
  <c r="N145"/>
  <c r="N144" s="1"/>
  <c r="M145"/>
  <c r="M144" s="1"/>
  <c r="L145"/>
  <c r="K145"/>
  <c r="X144"/>
  <c r="W144"/>
  <c r="T144"/>
  <c r="S144"/>
  <c r="P144"/>
  <c r="O144"/>
  <c r="L144"/>
  <c r="K144"/>
  <c r="X127"/>
  <c r="W127"/>
  <c r="V127"/>
  <c r="V126" s="1"/>
  <c r="U127"/>
  <c r="U126" s="1"/>
  <c r="T127"/>
  <c r="S127"/>
  <c r="R127"/>
  <c r="R126" s="1"/>
  <c r="Q127"/>
  <c r="Q126" s="1"/>
  <c r="P127"/>
  <c r="O127"/>
  <c r="N127"/>
  <c r="N126" s="1"/>
  <c r="M127"/>
  <c r="M126" s="1"/>
  <c r="L127"/>
  <c r="K127"/>
  <c r="X126"/>
  <c r="W126"/>
  <c r="T126"/>
  <c r="S126"/>
  <c r="P126"/>
  <c r="O126"/>
  <c r="L126"/>
  <c r="K126"/>
  <c r="X124"/>
  <c r="W124"/>
  <c r="V124"/>
  <c r="V123" s="1"/>
  <c r="U124"/>
  <c r="U123" s="1"/>
  <c r="T124"/>
  <c r="S124"/>
  <c r="R124"/>
  <c r="R123" s="1"/>
  <c r="Q124"/>
  <c r="Q123" s="1"/>
  <c r="P124"/>
  <c r="O124"/>
  <c r="N124"/>
  <c r="N123" s="1"/>
  <c r="M124"/>
  <c r="M123" s="1"/>
  <c r="L124"/>
  <c r="K124"/>
  <c r="X123"/>
  <c r="W123"/>
  <c r="T123"/>
  <c r="S123"/>
  <c r="P123"/>
  <c r="O123"/>
  <c r="L123"/>
  <c r="K123"/>
  <c r="X119"/>
  <c r="W119"/>
  <c r="V119"/>
  <c r="V118" s="1"/>
  <c r="U119"/>
  <c r="U118" s="1"/>
  <c r="T119"/>
  <c r="S119"/>
  <c r="R119"/>
  <c r="R118" s="1"/>
  <c r="Q119"/>
  <c r="Q118" s="1"/>
  <c r="P119"/>
  <c r="O119"/>
  <c r="N119"/>
  <c r="N118" s="1"/>
  <c r="M119"/>
  <c r="M118" s="1"/>
  <c r="L119"/>
  <c r="K119"/>
  <c r="X118"/>
  <c r="W118"/>
  <c r="T118"/>
  <c r="S118"/>
  <c r="P118"/>
  <c r="O118"/>
  <c r="L118"/>
  <c r="K118"/>
  <c r="K93"/>
  <c r="K92" s="1"/>
  <c r="L93"/>
  <c r="L92" s="1"/>
  <c r="M93"/>
  <c r="M92" s="1"/>
  <c r="N93"/>
  <c r="N92" s="1"/>
  <c r="O93"/>
  <c r="O92" s="1"/>
  <c r="P93"/>
  <c r="P92" s="1"/>
  <c r="Q93"/>
  <c r="Q92" s="1"/>
  <c r="R93"/>
  <c r="R92" s="1"/>
  <c r="S93"/>
  <c r="S92" s="1"/>
  <c r="T93"/>
  <c r="T92" s="1"/>
  <c r="U93"/>
  <c r="U92" s="1"/>
  <c r="V93"/>
  <c r="V92" s="1"/>
  <c r="W93"/>
  <c r="W92" s="1"/>
  <c r="X93"/>
  <c r="X92" s="1"/>
  <c r="X97"/>
  <c r="K101"/>
  <c r="K100" s="1"/>
  <c r="L101"/>
  <c r="L100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V101"/>
  <c r="V100" s="1"/>
  <c r="W101"/>
  <c r="W100" s="1"/>
  <c r="X101"/>
  <c r="X100" s="1"/>
  <c r="X89"/>
  <c r="W89"/>
  <c r="W88" s="1"/>
  <c r="W87" s="1"/>
  <c r="W86" s="1"/>
  <c r="V89"/>
  <c r="V88" s="1"/>
  <c r="V87" s="1"/>
  <c r="V86" s="1"/>
  <c r="U89"/>
  <c r="T89"/>
  <c r="S89"/>
  <c r="S88" s="1"/>
  <c r="S87" s="1"/>
  <c r="S86" s="1"/>
  <c r="R89"/>
  <c r="R88" s="1"/>
  <c r="R87" s="1"/>
  <c r="R86" s="1"/>
  <c r="Q89"/>
  <c r="P89"/>
  <c r="O89"/>
  <c r="O88" s="1"/>
  <c r="O87" s="1"/>
  <c r="O86" s="1"/>
  <c r="N89"/>
  <c r="N88" s="1"/>
  <c r="N87" s="1"/>
  <c r="N86" s="1"/>
  <c r="M89"/>
  <c r="L89"/>
  <c r="K89"/>
  <c r="K88" s="1"/>
  <c r="K87" s="1"/>
  <c r="K86" s="1"/>
  <c r="X88"/>
  <c r="X87" s="1"/>
  <c r="X86" s="1"/>
  <c r="U88"/>
  <c r="U87" s="1"/>
  <c r="U86" s="1"/>
  <c r="T88"/>
  <c r="T87" s="1"/>
  <c r="T86" s="1"/>
  <c r="Q88"/>
  <c r="Q87" s="1"/>
  <c r="Q86" s="1"/>
  <c r="P88"/>
  <c r="P87" s="1"/>
  <c r="P86" s="1"/>
  <c r="M88"/>
  <c r="M87" s="1"/>
  <c r="M86" s="1"/>
  <c r="L88"/>
  <c r="L87" s="1"/>
  <c r="L86" s="1"/>
  <c r="I159"/>
  <c r="I158" s="1"/>
  <c r="I157" s="1"/>
  <c r="I391"/>
  <c r="I390" s="1"/>
  <c r="I324"/>
  <c r="I323" s="1"/>
  <c r="I322" s="1"/>
  <c r="J557"/>
  <c r="J516"/>
  <c r="J515" s="1"/>
  <c r="J519"/>
  <c r="J518" s="1"/>
  <c r="J67"/>
  <c r="J66" s="1"/>
  <c r="J65" s="1"/>
  <c r="J108"/>
  <c r="J107" s="1"/>
  <c r="J106" s="1"/>
  <c r="J105" s="1"/>
  <c r="J292"/>
  <c r="J291" s="1"/>
  <c r="J287" s="1"/>
  <c r="J286" s="1"/>
  <c r="J403"/>
  <c r="I246"/>
  <c r="I245" s="1"/>
  <c r="I244" s="1"/>
  <c r="I272"/>
  <c r="I271" s="1"/>
  <c r="I270" s="1"/>
  <c r="J565"/>
  <c r="J564" s="1"/>
  <c r="J563" s="1"/>
  <c r="J540"/>
  <c r="J539" s="1"/>
  <c r="J496"/>
  <c r="J495" s="1"/>
  <c r="J455"/>
  <c r="J454" s="1"/>
  <c r="J453" s="1"/>
  <c r="J452" s="1"/>
  <c r="J451" s="1"/>
  <c r="J56"/>
  <c r="J42"/>
  <c r="J101"/>
  <c r="J100" s="1"/>
  <c r="J96" s="1"/>
  <c r="J95" s="1"/>
  <c r="I235"/>
  <c r="I234" s="1"/>
  <c r="J533"/>
  <c r="J532" s="1"/>
  <c r="J484"/>
  <c r="J594"/>
  <c r="J462"/>
  <c r="J461" s="1"/>
  <c r="J460" s="1"/>
  <c r="J72"/>
  <c r="J71" s="1"/>
  <c r="J63"/>
  <c r="L246"/>
  <c r="L245" s="1"/>
  <c r="N297"/>
  <c r="N287" s="1"/>
  <c r="N286" s="1"/>
  <c r="N184"/>
  <c r="J598"/>
  <c r="J589"/>
  <c r="J530"/>
  <c r="J529" s="1"/>
  <c r="J528" s="1"/>
  <c r="J486"/>
  <c r="J61"/>
  <c r="J60" s="1"/>
  <c r="K350"/>
  <c r="K349" s="1"/>
  <c r="K348" s="1"/>
  <c r="K347" s="1"/>
  <c r="K334" s="1"/>
  <c r="K298"/>
  <c r="K297" s="1"/>
  <c r="K133"/>
  <c r="K132" s="1"/>
  <c r="M246"/>
  <c r="M245" s="1"/>
  <c r="M184"/>
  <c r="Q133"/>
  <c r="Q132" s="1"/>
  <c r="Q131" s="1"/>
  <c r="Q130" s="1"/>
  <c r="W542"/>
  <c r="W538" s="1"/>
  <c r="J344"/>
  <c r="J343" s="1"/>
  <c r="J339" s="1"/>
  <c r="J338" s="1"/>
  <c r="J353"/>
  <c r="J350" s="1"/>
  <c r="J349" s="1"/>
  <c r="J348" s="1"/>
  <c r="L324"/>
  <c r="L323" s="1"/>
  <c r="L271"/>
  <c r="O588"/>
  <c r="O428"/>
  <c r="O427" s="1"/>
  <c r="O324"/>
  <c r="O323" s="1"/>
  <c r="O272"/>
  <c r="O271" s="1"/>
  <c r="P588"/>
  <c r="P476"/>
  <c r="P427"/>
  <c r="P426" s="1"/>
  <c r="P324"/>
  <c r="P323" s="1"/>
  <c r="P220"/>
  <c r="P219" s="1"/>
  <c r="P218" s="1"/>
  <c r="P217" s="1"/>
  <c r="P159"/>
  <c r="P158" s="1"/>
  <c r="P107"/>
  <c r="P106" s="1"/>
  <c r="P70"/>
  <c r="P69" s="1"/>
  <c r="Q588"/>
  <c r="Q483"/>
  <c r="Q476" s="1"/>
  <c r="Q428"/>
  <c r="Q427" s="1"/>
  <c r="Q376"/>
  <c r="Q375" s="1"/>
  <c r="Q324"/>
  <c r="Q323" s="1"/>
  <c r="Q272"/>
  <c r="Q271" s="1"/>
  <c r="Q220"/>
  <c r="Q219" s="1"/>
  <c r="Q218" s="1"/>
  <c r="Q217" s="1"/>
  <c r="Q159"/>
  <c r="Q158" s="1"/>
  <c r="Q107"/>
  <c r="Q106" s="1"/>
  <c r="Q70"/>
  <c r="Q69" s="1"/>
  <c r="R588"/>
  <c r="R587" s="1"/>
  <c r="R578" s="1"/>
  <c r="R577" s="1"/>
  <c r="R576" s="1"/>
  <c r="R575" s="1"/>
  <c r="W588"/>
  <c r="W554"/>
  <c r="W547" s="1"/>
  <c r="W402"/>
  <c r="W401" s="1"/>
  <c r="W350"/>
  <c r="W349" s="1"/>
  <c r="W298"/>
  <c r="W297" s="1"/>
  <c r="W246"/>
  <c r="W245" s="1"/>
  <c r="W244" s="1"/>
  <c r="W243" s="1"/>
  <c r="W230" s="1"/>
  <c r="W185"/>
  <c r="W184" s="1"/>
  <c r="W45"/>
  <c r="W44" s="1"/>
  <c r="J318"/>
  <c r="J317" s="1"/>
  <c r="J313" s="1"/>
  <c r="J312" s="1"/>
  <c r="J204"/>
  <c r="I261"/>
  <c r="I260" s="1"/>
  <c r="I365"/>
  <c r="I364" s="1"/>
  <c r="H514"/>
  <c r="X542"/>
  <c r="X538" s="1"/>
  <c r="X45"/>
  <c r="X44" s="1"/>
  <c r="W133"/>
  <c r="W132" s="1"/>
  <c r="W59"/>
  <c r="W58" s="1"/>
  <c r="R81"/>
  <c r="R80" s="1"/>
  <c r="R79" s="1"/>
  <c r="R78" s="1"/>
  <c r="T81"/>
  <c r="T80" s="1"/>
  <c r="T79" s="1"/>
  <c r="T78" s="1"/>
  <c r="T59"/>
  <c r="T58" s="1"/>
  <c r="T32"/>
  <c r="T31" s="1"/>
  <c r="T30" s="1"/>
  <c r="V593"/>
  <c r="V45"/>
  <c r="V44" s="1"/>
  <c r="I554"/>
  <c r="I39"/>
  <c r="I38" s="1"/>
  <c r="J591"/>
  <c r="J585"/>
  <c r="J552"/>
  <c r="J551" s="1"/>
  <c r="J511"/>
  <c r="J510" s="1"/>
  <c r="J509" s="1"/>
  <c r="J508" s="1"/>
  <c r="J501"/>
  <c r="J500" s="1"/>
  <c r="J504"/>
  <c r="J503" s="1"/>
  <c r="J54"/>
  <c r="L45"/>
  <c r="L44" s="1"/>
  <c r="L39"/>
  <c r="L38" s="1"/>
  <c r="L32"/>
  <c r="L31" s="1"/>
  <c r="L30" s="1"/>
  <c r="N39"/>
  <c r="N38" s="1"/>
  <c r="O39"/>
  <c r="O38" s="1"/>
  <c r="P542"/>
  <c r="P538" s="1"/>
  <c r="P45"/>
  <c r="P44" s="1"/>
  <c r="P39"/>
  <c r="P38" s="1"/>
  <c r="P32"/>
  <c r="P31" s="1"/>
  <c r="P30" s="1"/>
  <c r="Q542"/>
  <c r="Q39"/>
  <c r="Q38" s="1"/>
  <c r="Q32"/>
  <c r="Q31" s="1"/>
  <c r="Q30" s="1"/>
  <c r="R246"/>
  <c r="R245" s="1"/>
  <c r="R185"/>
  <c r="R184" s="1"/>
  <c r="R183" s="1"/>
  <c r="R133"/>
  <c r="R132" s="1"/>
  <c r="S593"/>
  <c r="S32"/>
  <c r="S31" s="1"/>
  <c r="S30" s="1"/>
  <c r="T483"/>
  <c r="T476"/>
  <c r="T402"/>
  <c r="T401" s="1"/>
  <c r="T350"/>
  <c r="T349" s="1"/>
  <c r="T348" s="1"/>
  <c r="T347" s="1"/>
  <c r="T334" s="1"/>
  <c r="T298"/>
  <c r="T297" s="1"/>
  <c r="T246"/>
  <c r="T245" s="1"/>
  <c r="T185"/>
  <c r="T184" s="1"/>
  <c r="T183" s="1"/>
  <c r="T182" s="1"/>
  <c r="T169" s="1"/>
  <c r="T133"/>
  <c r="T132" s="1"/>
  <c r="T45"/>
  <c r="T44" s="1"/>
  <c r="T39"/>
  <c r="T38" s="1"/>
  <c r="V602"/>
  <c r="V483"/>
  <c r="V476" s="1"/>
  <c r="V488"/>
  <c r="V402"/>
  <c r="V401" s="1"/>
  <c r="V350"/>
  <c r="V349" s="1"/>
  <c r="V298"/>
  <c r="V297" s="1"/>
  <c r="V246"/>
  <c r="V245" s="1"/>
  <c r="V185"/>
  <c r="V184" s="1"/>
  <c r="V133"/>
  <c r="V132" s="1"/>
  <c r="V81"/>
  <c r="V80" s="1"/>
  <c r="V79" s="1"/>
  <c r="V78" s="1"/>
  <c r="V70"/>
  <c r="V69" s="1"/>
  <c r="V59"/>
  <c r="V58" s="1"/>
  <c r="X554"/>
  <c r="X547" s="1"/>
  <c r="X402"/>
  <c r="X401" s="1"/>
  <c r="X350"/>
  <c r="X349" s="1"/>
  <c r="X298"/>
  <c r="X297" s="1"/>
  <c r="X246"/>
  <c r="X245" s="1"/>
  <c r="X185"/>
  <c r="X184" s="1"/>
  <c r="X183" s="1"/>
  <c r="X182" s="1"/>
  <c r="X133"/>
  <c r="X132" s="1"/>
  <c r="J298"/>
  <c r="J297" s="1"/>
  <c r="J296" s="1"/>
  <c r="J295" s="1"/>
  <c r="I51"/>
  <c r="I50" s="1"/>
  <c r="H59"/>
  <c r="H58" s="1"/>
  <c r="I70"/>
  <c r="I69" s="1"/>
  <c r="H483"/>
  <c r="I483"/>
  <c r="I499"/>
  <c r="I498" s="1"/>
  <c r="I602"/>
  <c r="H380"/>
  <c r="H379" s="1"/>
  <c r="H376" s="1"/>
  <c r="H375" s="1"/>
  <c r="H374" s="1"/>
  <c r="J379"/>
  <c r="J376" s="1"/>
  <c r="J375" s="1"/>
  <c r="J374" s="1"/>
  <c r="H85"/>
  <c r="H84" s="1"/>
  <c r="H81" s="1"/>
  <c r="H80" s="1"/>
  <c r="H79" s="1"/>
  <c r="J84"/>
  <c r="J81" s="1"/>
  <c r="J80" s="1"/>
  <c r="J79" s="1"/>
  <c r="H137"/>
  <c r="H136" s="1"/>
  <c r="H133" s="1"/>
  <c r="H132" s="1"/>
  <c r="H131" s="1"/>
  <c r="J136"/>
  <c r="J133" s="1"/>
  <c r="J132" s="1"/>
  <c r="J131" s="1"/>
  <c r="H241"/>
  <c r="H240" s="1"/>
  <c r="H239" s="1"/>
  <c r="H235" s="1"/>
  <c r="H234" s="1"/>
  <c r="J240"/>
  <c r="J239" s="1"/>
  <c r="J235" s="1"/>
  <c r="J234" s="1"/>
  <c r="H406"/>
  <c r="H405" s="1"/>
  <c r="H402" s="1"/>
  <c r="H401" s="1"/>
  <c r="H400" s="1"/>
  <c r="J405"/>
  <c r="J402" s="1"/>
  <c r="J401" s="1"/>
  <c r="J400" s="1"/>
  <c r="J615"/>
  <c r="J614" s="1"/>
  <c r="J613" s="1"/>
  <c r="J561"/>
  <c r="J560" s="1"/>
  <c r="J559" s="1"/>
  <c r="J555"/>
  <c r="J554" s="1"/>
  <c r="J547" s="1"/>
  <c r="J545"/>
  <c r="J478"/>
  <c r="J477" s="1"/>
  <c r="J466"/>
  <c r="J465" s="1"/>
  <c r="J464" s="1"/>
  <c r="J33"/>
  <c r="S524"/>
  <c r="S59"/>
  <c r="S58" s="1"/>
  <c r="J153"/>
  <c r="J152" s="1"/>
  <c r="J148" s="1"/>
  <c r="J147" s="1"/>
  <c r="J223"/>
  <c r="J220" s="1"/>
  <c r="J219" s="1"/>
  <c r="J218" s="1"/>
  <c r="H96"/>
  <c r="H95" s="1"/>
  <c r="L554"/>
  <c r="M554"/>
  <c r="O554"/>
  <c r="O547" s="1"/>
  <c r="Q554"/>
  <c r="S483"/>
  <c r="S488"/>
  <c r="S402"/>
  <c r="S401" s="1"/>
  <c r="S350"/>
  <c r="S349" s="1"/>
  <c r="S298"/>
  <c r="S297" s="1"/>
  <c r="S246"/>
  <c r="S245" s="1"/>
  <c r="S185"/>
  <c r="S184" s="1"/>
  <c r="S133"/>
  <c r="S132" s="1"/>
  <c r="S70"/>
  <c r="S69" s="1"/>
  <c r="S45"/>
  <c r="S44" s="1"/>
  <c r="S39"/>
  <c r="S38" s="1"/>
  <c r="U483"/>
  <c r="U402"/>
  <c r="U401" s="1"/>
  <c r="U298"/>
  <c r="U297" s="1"/>
  <c r="U133"/>
  <c r="U132" s="1"/>
  <c r="U70"/>
  <c r="U69" s="1"/>
  <c r="U45"/>
  <c r="U44" s="1"/>
  <c r="V39"/>
  <c r="V38" s="1"/>
  <c r="V32"/>
  <c r="V31" s="1"/>
  <c r="V30" s="1"/>
  <c r="W593"/>
  <c r="W483"/>
  <c r="W476" s="1"/>
  <c r="W428"/>
  <c r="W427" s="1"/>
  <c r="W376"/>
  <c r="W375" s="1"/>
  <c r="W324"/>
  <c r="W323" s="1"/>
  <c r="W272"/>
  <c r="W271" s="1"/>
  <c r="W220"/>
  <c r="W219" s="1"/>
  <c r="W218" s="1"/>
  <c r="W217" s="1"/>
  <c r="W159"/>
  <c r="W158" s="1"/>
  <c r="W107"/>
  <c r="W106" s="1"/>
  <c r="W70"/>
  <c r="W69" s="1"/>
  <c r="W39"/>
  <c r="W38" s="1"/>
  <c r="W32"/>
  <c r="W31" s="1"/>
  <c r="W30" s="1"/>
  <c r="X588"/>
  <c r="X483"/>
  <c r="X476" s="1"/>
  <c r="X475" s="1"/>
  <c r="X428"/>
  <c r="X427" s="1"/>
  <c r="X376"/>
  <c r="X375" s="1"/>
  <c r="X324"/>
  <c r="X323" s="1"/>
  <c r="X272"/>
  <c r="X271" s="1"/>
  <c r="X220"/>
  <c r="X219" s="1"/>
  <c r="X218" s="1"/>
  <c r="X217" s="1"/>
  <c r="X159"/>
  <c r="X158" s="1"/>
  <c r="X70"/>
  <c r="X69" s="1"/>
  <c r="X39"/>
  <c r="X38" s="1"/>
  <c r="X37" s="1"/>
  <c r="X29" s="1"/>
  <c r="X32"/>
  <c r="X31" s="1"/>
  <c r="X30" s="1"/>
  <c r="I45"/>
  <c r="I44" s="1"/>
  <c r="I313"/>
  <c r="I312" s="1"/>
  <c r="I295" s="1"/>
  <c r="I350"/>
  <c r="I349" s="1"/>
  <c r="I348" s="1"/>
  <c r="I402"/>
  <c r="I401" s="1"/>
  <c r="I400" s="1"/>
  <c r="I488"/>
  <c r="I514"/>
  <c r="H542"/>
  <c r="H538" s="1"/>
  <c r="I542"/>
  <c r="I538" s="1"/>
  <c r="I588"/>
  <c r="I587" s="1"/>
  <c r="H41"/>
  <c r="H40" s="1"/>
  <c r="H39" s="1"/>
  <c r="H38" s="1"/>
  <c r="J40"/>
  <c r="H53"/>
  <c r="H52" s="1"/>
  <c r="H51" s="1"/>
  <c r="H50" s="1"/>
  <c r="J52"/>
  <c r="H163"/>
  <c r="H162" s="1"/>
  <c r="H159" s="1"/>
  <c r="H158" s="1"/>
  <c r="H157" s="1"/>
  <c r="J162"/>
  <c r="J159" s="1"/>
  <c r="J158" s="1"/>
  <c r="J157" s="1"/>
  <c r="H267"/>
  <c r="H266" s="1"/>
  <c r="H265" s="1"/>
  <c r="H261" s="1"/>
  <c r="H260" s="1"/>
  <c r="J266"/>
  <c r="J265" s="1"/>
  <c r="J261" s="1"/>
  <c r="J260" s="1"/>
  <c r="H328"/>
  <c r="H327" s="1"/>
  <c r="H324" s="1"/>
  <c r="H323" s="1"/>
  <c r="H322" s="1"/>
  <c r="J327"/>
  <c r="J324" s="1"/>
  <c r="J323" s="1"/>
  <c r="J322" s="1"/>
  <c r="J321" s="1"/>
  <c r="H371"/>
  <c r="H370" s="1"/>
  <c r="H369" s="1"/>
  <c r="H365" s="1"/>
  <c r="H364" s="1"/>
  <c r="J370"/>
  <c r="J369" s="1"/>
  <c r="J365" s="1"/>
  <c r="J364" s="1"/>
  <c r="J347" s="1"/>
  <c r="H449"/>
  <c r="H448" s="1"/>
  <c r="H447" s="1"/>
  <c r="H443" s="1"/>
  <c r="H442" s="1"/>
  <c r="J448"/>
  <c r="J447" s="1"/>
  <c r="J443" s="1"/>
  <c r="J442" s="1"/>
  <c r="H505"/>
  <c r="H504" s="1"/>
  <c r="H503" s="1"/>
  <c r="H499" s="1"/>
  <c r="H498" s="1"/>
  <c r="H527"/>
  <c r="H526" s="1"/>
  <c r="H525" s="1"/>
  <c r="H524" s="1"/>
  <c r="H513" s="1"/>
  <c r="H507" s="1"/>
  <c r="J526"/>
  <c r="J525" s="1"/>
  <c r="J524" s="1"/>
  <c r="H604"/>
  <c r="H603" s="1"/>
  <c r="J603"/>
  <c r="H36"/>
  <c r="H35" s="1"/>
  <c r="H32" s="1"/>
  <c r="H31" s="1"/>
  <c r="H30" s="1"/>
  <c r="J35"/>
  <c r="J32" s="1"/>
  <c r="J31" s="1"/>
  <c r="J30" s="1"/>
  <c r="H47"/>
  <c r="H46" s="1"/>
  <c r="H45" s="1"/>
  <c r="H44" s="1"/>
  <c r="J46"/>
  <c r="J45" s="1"/>
  <c r="J44" s="1"/>
  <c r="H180"/>
  <c r="H179" s="1"/>
  <c r="H178" s="1"/>
  <c r="H174" s="1"/>
  <c r="H173" s="1"/>
  <c r="J179"/>
  <c r="J178" s="1"/>
  <c r="J174" s="1"/>
  <c r="J173" s="1"/>
  <c r="H201"/>
  <c r="H200" s="1"/>
  <c r="H197" s="1"/>
  <c r="H196" s="1"/>
  <c r="J200"/>
  <c r="J197" s="1"/>
  <c r="J196" s="1"/>
  <c r="H207"/>
  <c r="H206" s="1"/>
  <c r="H203" s="1"/>
  <c r="H202" s="1"/>
  <c r="J206"/>
  <c r="J203" s="1"/>
  <c r="J202" s="1"/>
  <c r="J210"/>
  <c r="H250"/>
  <c r="H249" s="1"/>
  <c r="H246" s="1"/>
  <c r="H245" s="1"/>
  <c r="H244" s="1"/>
  <c r="H243" s="1"/>
  <c r="J249"/>
  <c r="J246" s="1"/>
  <c r="J245" s="1"/>
  <c r="J244" s="1"/>
  <c r="H432"/>
  <c r="H431" s="1"/>
  <c r="H428" s="1"/>
  <c r="H427" s="1"/>
  <c r="H426" s="1"/>
  <c r="J431"/>
  <c r="J428" s="1"/>
  <c r="J427" s="1"/>
  <c r="J426" s="1"/>
  <c r="H482"/>
  <c r="H481" s="1"/>
  <c r="H480" s="1"/>
  <c r="H476" s="1"/>
  <c r="J481"/>
  <c r="J480" s="1"/>
  <c r="H494"/>
  <c r="H493" s="1"/>
  <c r="H492" s="1"/>
  <c r="H488" s="1"/>
  <c r="J493"/>
  <c r="J492" s="1"/>
  <c r="H573"/>
  <c r="H572" s="1"/>
  <c r="H571" s="1"/>
  <c r="H570" s="1"/>
  <c r="H569" s="1"/>
  <c r="H568" s="1"/>
  <c r="J572"/>
  <c r="J571" s="1"/>
  <c r="J570" s="1"/>
  <c r="J569" s="1"/>
  <c r="J568" s="1"/>
  <c r="H597"/>
  <c r="H596" s="1"/>
  <c r="H593" s="1"/>
  <c r="J596"/>
  <c r="J593" s="1"/>
  <c r="Q514"/>
  <c r="U499"/>
  <c r="U498" s="1"/>
  <c r="W514"/>
  <c r="J583"/>
  <c r="J582" s="1"/>
  <c r="J549"/>
  <c r="J548" s="1"/>
  <c r="J543"/>
  <c r="J542" s="1"/>
  <c r="J75"/>
  <c r="J74" s="1"/>
  <c r="S19"/>
  <c r="S14" s="1"/>
  <c r="T499"/>
  <c r="T498"/>
  <c r="T70"/>
  <c r="T69"/>
  <c r="H287"/>
  <c r="H286"/>
  <c r="H350"/>
  <c r="H349"/>
  <c r="H348" s="1"/>
  <c r="H128"/>
  <c r="H127"/>
  <c r="H126" s="1"/>
  <c r="H122" s="1"/>
  <c r="H121" s="1"/>
  <c r="J127"/>
  <c r="J126" s="1"/>
  <c r="J122" s="1"/>
  <c r="J121" s="1"/>
  <c r="H397"/>
  <c r="H396" s="1"/>
  <c r="H395" s="1"/>
  <c r="H391" s="1"/>
  <c r="H390" s="1"/>
  <c r="J396"/>
  <c r="J395"/>
  <c r="J391" s="1"/>
  <c r="J390" s="1"/>
  <c r="H423"/>
  <c r="H422"/>
  <c r="H421" s="1"/>
  <c r="H417" s="1"/>
  <c r="H416" s="1"/>
  <c r="J422"/>
  <c r="J421" s="1"/>
  <c r="J417" s="1"/>
  <c r="J416" s="1"/>
  <c r="K602"/>
  <c r="K81"/>
  <c r="K80" s="1"/>
  <c r="K79" s="1"/>
  <c r="K51"/>
  <c r="K50" s="1"/>
  <c r="L593"/>
  <c r="L81"/>
  <c r="L80" s="1"/>
  <c r="L79" s="1"/>
  <c r="L78" s="1"/>
  <c r="L51"/>
  <c r="L50" s="1"/>
  <c r="M602"/>
  <c r="M593"/>
  <c r="M587" s="1"/>
  <c r="M80"/>
  <c r="M79" s="1"/>
  <c r="M78" s="1"/>
  <c r="N602"/>
  <c r="N593"/>
  <c r="O602"/>
  <c r="O593"/>
  <c r="O81"/>
  <c r="O80" s="1"/>
  <c r="O79" s="1"/>
  <c r="O78" s="1"/>
  <c r="P602"/>
  <c r="P593"/>
  <c r="P81"/>
  <c r="P80" s="1"/>
  <c r="P79" s="1"/>
  <c r="P78" s="1"/>
  <c r="P51"/>
  <c r="P50" s="1"/>
  <c r="P37" s="1"/>
  <c r="Q602"/>
  <c r="Q593"/>
  <c r="Q81"/>
  <c r="Q80" s="1"/>
  <c r="Q79" s="1"/>
  <c r="Q78" s="1"/>
  <c r="R602"/>
  <c r="R593"/>
  <c r="R483"/>
  <c r="R476" s="1"/>
  <c r="R272"/>
  <c r="R271" s="1"/>
  <c r="R220"/>
  <c r="R219" s="1"/>
  <c r="R218" s="1"/>
  <c r="R217" s="1"/>
  <c r="R159"/>
  <c r="R158" s="1"/>
  <c r="R107"/>
  <c r="R106" s="1"/>
  <c r="S554"/>
  <c r="S547" s="1"/>
  <c r="S542"/>
  <c r="S428"/>
  <c r="S427" s="1"/>
  <c r="S324"/>
  <c r="S323" s="1"/>
  <c r="S313" s="1"/>
  <c r="S220"/>
  <c r="S219" s="1"/>
  <c r="S218" s="1"/>
  <c r="S217" s="1"/>
  <c r="S107"/>
  <c r="S106" s="1"/>
  <c r="T554"/>
  <c r="T547" s="1"/>
  <c r="T542"/>
  <c r="T538" s="1"/>
  <c r="T428"/>
  <c r="T427" s="1"/>
  <c r="T376"/>
  <c r="T375" s="1"/>
  <c r="T324"/>
  <c r="T323" s="1"/>
  <c r="T322" s="1"/>
  <c r="T272"/>
  <c r="T271" s="1"/>
  <c r="T220"/>
  <c r="T219" s="1"/>
  <c r="T218" s="1"/>
  <c r="T217" s="1"/>
  <c r="T159"/>
  <c r="T158" s="1"/>
  <c r="T107"/>
  <c r="T106" s="1"/>
  <c r="U554"/>
  <c r="U547" s="1"/>
  <c r="U542"/>
  <c r="U538" s="1"/>
  <c r="U376"/>
  <c r="U375" s="1"/>
  <c r="U272"/>
  <c r="U271" s="1"/>
  <c r="U220"/>
  <c r="U219" s="1"/>
  <c r="U218" s="1"/>
  <c r="U217" s="1"/>
  <c r="U159"/>
  <c r="U158" s="1"/>
  <c r="U107"/>
  <c r="U106" s="1"/>
  <c r="V588"/>
  <c r="V587" s="1"/>
  <c r="V578" s="1"/>
  <c r="V577" s="1"/>
  <c r="V576" s="1"/>
  <c r="V575" s="1"/>
  <c r="V554"/>
  <c r="V547" s="1"/>
  <c r="V542"/>
  <c r="V538" s="1"/>
  <c r="V428"/>
  <c r="V427" s="1"/>
  <c r="V376"/>
  <c r="V375" s="1"/>
  <c r="V324"/>
  <c r="V323" s="1"/>
  <c r="V272"/>
  <c r="V271" s="1"/>
  <c r="V220"/>
  <c r="V219" s="1"/>
  <c r="V218" s="1"/>
  <c r="V217" s="1"/>
  <c r="V159"/>
  <c r="V158" s="1"/>
  <c r="V107"/>
  <c r="V106" s="1"/>
  <c r="V19"/>
  <c r="V17" s="1"/>
  <c r="V16" s="1"/>
  <c r="V15" s="1"/>
  <c r="W81"/>
  <c r="W80" s="1"/>
  <c r="W79" s="1"/>
  <c r="W78" s="1"/>
  <c r="W51"/>
  <c r="W50" s="1"/>
  <c r="X602"/>
  <c r="X593"/>
  <c r="X514"/>
  <c r="H70"/>
  <c r="H69" s="1"/>
  <c r="H148"/>
  <c r="H147" s="1"/>
  <c r="H130" s="1"/>
  <c r="H220"/>
  <c r="H219" s="1"/>
  <c r="H218" s="1"/>
  <c r="H217" s="1"/>
  <c r="H272"/>
  <c r="H271" s="1"/>
  <c r="H270" s="1"/>
  <c r="H269" s="1"/>
  <c r="I287"/>
  <c r="I286" s="1"/>
  <c r="H298"/>
  <c r="H297" s="1"/>
  <c r="H296" s="1"/>
  <c r="H313"/>
  <c r="H312" s="1"/>
  <c r="H338"/>
  <c r="I524"/>
  <c r="X81"/>
  <c r="X80" s="1"/>
  <c r="X79" s="1"/>
  <c r="X78" s="1"/>
  <c r="J272"/>
  <c r="J271" s="1"/>
  <c r="J270" s="1"/>
  <c r="I122"/>
  <c r="I121" s="1"/>
  <c r="I104" s="1"/>
  <c r="I174"/>
  <c r="I173" s="1"/>
  <c r="M499"/>
  <c r="M498" s="1"/>
  <c r="N499"/>
  <c r="N498" s="1"/>
  <c r="N19"/>
  <c r="N17" s="1"/>
  <c r="N16" s="1"/>
  <c r="N15" s="1"/>
  <c r="P524"/>
  <c r="P499"/>
  <c r="P498" s="1"/>
  <c r="P19"/>
  <c r="P14" s="1"/>
  <c r="Q499"/>
  <c r="Q498" s="1"/>
  <c r="N452"/>
  <c r="N451" s="1"/>
  <c r="P452"/>
  <c r="P451" s="1"/>
  <c r="P438" s="1"/>
  <c r="Q452"/>
  <c r="Q451" s="1"/>
  <c r="Q438" s="1"/>
  <c r="M488"/>
  <c r="N459"/>
  <c r="N458" s="1"/>
  <c r="P488"/>
  <c r="P475" s="1"/>
  <c r="P474" s="1"/>
  <c r="Q488"/>
  <c r="R499"/>
  <c r="R498"/>
  <c r="S452"/>
  <c r="S451" s="1"/>
  <c r="S438" s="1"/>
  <c r="U452"/>
  <c r="U451" s="1"/>
  <c r="U438" s="1"/>
  <c r="R488"/>
  <c r="S514"/>
  <c r="S513" s="1"/>
  <c r="S507" s="1"/>
  <c r="T514"/>
  <c r="T513" s="1"/>
  <c r="T459"/>
  <c r="T458" s="1"/>
  <c r="U524"/>
  <c r="U514"/>
  <c r="U513" s="1"/>
  <c r="U507" s="1"/>
  <c r="U459"/>
  <c r="U458"/>
  <c r="V524"/>
  <c r="V514"/>
  <c r="V459"/>
  <c r="V458"/>
  <c r="W524"/>
  <c r="W513" s="1"/>
  <c r="W499"/>
  <c r="W498"/>
  <c r="W19"/>
  <c r="W17" s="1"/>
  <c r="W16" s="1"/>
  <c r="W15" s="1"/>
  <c r="X524"/>
  <c r="X513"/>
  <c r="X507" s="1"/>
  <c r="X499"/>
  <c r="X498" s="1"/>
  <c r="X19"/>
  <c r="X452"/>
  <c r="X451" s="1"/>
  <c r="X438" s="1"/>
  <c r="V51"/>
  <c r="V50" s="1"/>
  <c r="W488"/>
  <c r="W475" s="1"/>
  <c r="W474" s="1"/>
  <c r="W459"/>
  <c r="W458" s="1"/>
  <c r="X488"/>
  <c r="X459"/>
  <c r="X458" s="1"/>
  <c r="H554"/>
  <c r="H547" s="1"/>
  <c r="H537" s="1"/>
  <c r="H536" s="1"/>
  <c r="H588"/>
  <c r="P296"/>
  <c r="P295" s="1"/>
  <c r="P282" s="1"/>
  <c r="J39"/>
  <c r="J38" s="1"/>
  <c r="J37" s="1"/>
  <c r="X587"/>
  <c r="N296"/>
  <c r="N295"/>
  <c r="N282" s="1"/>
  <c r="P270"/>
  <c r="P269" s="1"/>
  <c r="J588"/>
  <c r="P417"/>
  <c r="P416" s="1"/>
  <c r="W14"/>
  <c r="J16"/>
  <c r="J15" s="1"/>
  <c r="I16"/>
  <c r="I15" s="1"/>
  <c r="S17"/>
  <c r="S16" s="1"/>
  <c r="S15" s="1"/>
  <c r="T524"/>
  <c r="L261"/>
  <c r="L270"/>
  <c r="S459"/>
  <c r="S458" s="1"/>
  <c r="P374"/>
  <c r="P373" s="1"/>
  <c r="P360" s="1"/>
  <c r="P365"/>
  <c r="P364" s="1"/>
  <c r="Q122"/>
  <c r="Q121" s="1"/>
  <c r="M183"/>
  <c r="I459"/>
  <c r="I458" s="1"/>
  <c r="P348"/>
  <c r="P347" s="1"/>
  <c r="P334" s="1"/>
  <c r="H472"/>
  <c r="H471" s="1"/>
  <c r="H470" s="1"/>
  <c r="H469" s="1"/>
  <c r="H468" s="1"/>
  <c r="H458" s="1"/>
  <c r="J471"/>
  <c r="J470" s="1"/>
  <c r="J469" s="1"/>
  <c r="J468" s="1"/>
  <c r="H606"/>
  <c r="H605" s="1"/>
  <c r="H602" s="1"/>
  <c r="J605"/>
  <c r="J602" s="1"/>
  <c r="H609"/>
  <c r="H608" s="1"/>
  <c r="H607" s="1"/>
  <c r="J608"/>
  <c r="J607" s="1"/>
  <c r="H612"/>
  <c r="H611" s="1"/>
  <c r="H610" s="1"/>
  <c r="J611"/>
  <c r="J610" s="1"/>
  <c r="P183"/>
  <c r="P182" s="1"/>
  <c r="P169" s="1"/>
  <c r="N14"/>
  <c r="J51"/>
  <c r="J50"/>
  <c r="W587"/>
  <c r="W578" s="1"/>
  <c r="W577" s="1"/>
  <c r="W576" s="1"/>
  <c r="W575" s="1"/>
  <c r="M391"/>
  <c r="M400"/>
  <c r="J483"/>
  <c r="M131"/>
  <c r="M130" s="1"/>
  <c r="M122"/>
  <c r="M121" s="1"/>
  <c r="N524"/>
  <c r="N514"/>
  <c r="N513" s="1"/>
  <c r="N488"/>
  <c r="N476"/>
  <c r="N70"/>
  <c r="N69" s="1"/>
  <c r="N51"/>
  <c r="N50" s="1"/>
  <c r="P400"/>
  <c r="P399" s="1"/>
  <c r="P386" s="1"/>
  <c r="P391"/>
  <c r="P390" s="1"/>
  <c r="R524"/>
  <c r="X51"/>
  <c r="X50" s="1"/>
  <c r="H213"/>
  <c r="H212" s="1"/>
  <c r="H209" s="1"/>
  <c r="H208" s="1"/>
  <c r="J212"/>
  <c r="J209" s="1"/>
  <c r="J208" s="1"/>
  <c r="X578"/>
  <c r="X577" s="1"/>
  <c r="X576" s="1"/>
  <c r="X575" s="1"/>
  <c r="S538"/>
  <c r="I217"/>
  <c r="R438"/>
  <c r="K554"/>
  <c r="R514"/>
  <c r="H107"/>
  <c r="H106" s="1"/>
  <c r="H105" s="1"/>
  <c r="H104" s="1"/>
  <c r="H185"/>
  <c r="H184" s="1"/>
  <c r="H183" s="1"/>
  <c r="S322"/>
  <c r="S321" s="1"/>
  <c r="S308" s="1"/>
  <c r="S312"/>
  <c r="W148"/>
  <c r="W147" s="1"/>
  <c r="W157"/>
  <c r="W156" s="1"/>
  <c r="W143" s="1"/>
  <c r="R313"/>
  <c r="R312" s="1"/>
  <c r="R322"/>
  <c r="R321" s="1"/>
  <c r="R308" s="1"/>
  <c r="R417"/>
  <c r="R416" s="1"/>
  <c r="R426"/>
  <c r="R425" s="1"/>
  <c r="R412" s="1"/>
  <c r="X105"/>
  <c r="X104" s="1"/>
  <c r="X91" s="1"/>
  <c r="X96"/>
  <c r="X95" s="1"/>
  <c r="W96"/>
  <c r="W95"/>
  <c r="W105"/>
  <c r="W104" s="1"/>
  <c r="W91" s="1"/>
  <c r="M70"/>
  <c r="M69" s="1"/>
  <c r="H43" i="2"/>
  <c r="T321" i="1"/>
  <c r="T308" s="1"/>
  <c r="T313"/>
  <c r="T312" s="1"/>
  <c r="Q587"/>
  <c r="Q578" s="1"/>
  <c r="Q577" s="1"/>
  <c r="Q576" s="1"/>
  <c r="Q575" s="1"/>
  <c r="P587"/>
  <c r="P578" s="1"/>
  <c r="P577" s="1"/>
  <c r="P576" s="1"/>
  <c r="P575" s="1"/>
  <c r="N350"/>
  <c r="N349" s="1"/>
  <c r="O19"/>
  <c r="O17" s="1"/>
  <c r="O16" s="1"/>
  <c r="O15" s="1"/>
  <c r="R19"/>
  <c r="R14" s="1"/>
  <c r="U476"/>
  <c r="U475" s="1"/>
  <c r="U474" s="1"/>
  <c r="M220"/>
  <c r="M219" s="1"/>
  <c r="M218" s="1"/>
  <c r="M217" s="1"/>
  <c r="M32"/>
  <c r="M31" s="1"/>
  <c r="M30" s="1"/>
  <c r="O107"/>
  <c r="O106" s="1"/>
  <c r="O59"/>
  <c r="O58" s="1"/>
  <c r="P554"/>
  <c r="P547" s="1"/>
  <c r="P537" s="1"/>
  <c r="P536" s="1"/>
  <c r="P246"/>
  <c r="P245" s="1"/>
  <c r="Q19"/>
  <c r="Q14" s="1"/>
  <c r="T19"/>
  <c r="T14" s="1"/>
  <c r="V499"/>
  <c r="V498" s="1"/>
  <c r="I476"/>
  <c r="I475" s="1"/>
  <c r="I474" s="1"/>
  <c r="I547"/>
  <c r="W348"/>
  <c r="W347"/>
  <c r="W334" s="1"/>
  <c r="Q374"/>
  <c r="Q373" s="1"/>
  <c r="Q365"/>
  <c r="Q364" s="1"/>
  <c r="P514"/>
  <c r="P513" s="1"/>
  <c r="P459"/>
  <c r="P458" s="1"/>
  <c r="R459"/>
  <c r="R458" s="1"/>
  <c r="U19"/>
  <c r="U14"/>
  <c r="I339"/>
  <c r="I338" s="1"/>
  <c r="I321" s="1"/>
  <c r="H459"/>
  <c r="U17"/>
  <c r="U16" s="1"/>
  <c r="U15" s="1"/>
  <c r="H34" i="2"/>
  <c r="H33"/>
  <c r="H42"/>
  <c r="I513" i="1"/>
  <c r="I507" s="1"/>
  <c r="X14"/>
  <c r="X17"/>
  <c r="X16" s="1"/>
  <c r="X15" s="1"/>
  <c r="T426"/>
  <c r="T425" s="1"/>
  <c r="T412" s="1"/>
  <c r="T417"/>
  <c r="T416" s="1"/>
  <c r="M148"/>
  <c r="M147" s="1"/>
  <c r="M157"/>
  <c r="M156" s="1"/>
  <c r="V14"/>
  <c r="M51"/>
  <c r="M50" s="1"/>
  <c r="Q538"/>
  <c r="K438"/>
  <c r="L59"/>
  <c r="L58" s="1"/>
  <c r="U488"/>
  <c r="H47" i="2"/>
  <c r="L37" i="1"/>
  <c r="W391"/>
  <c r="W390" s="1"/>
  <c r="W400"/>
  <c r="W399" s="1"/>
  <c r="W386" s="1"/>
  <c r="V183"/>
  <c r="V182" s="1"/>
  <c r="V169" s="1"/>
  <c r="M19"/>
  <c r="M17" s="1"/>
  <c r="M16" s="1"/>
  <c r="M15" s="1"/>
  <c r="N130"/>
  <c r="O70"/>
  <c r="O69" s="1"/>
  <c r="I148"/>
  <c r="I147" s="1"/>
  <c r="H46" i="2"/>
  <c r="O14" i="1"/>
  <c r="W313"/>
  <c r="W312" s="1"/>
  <c r="W322"/>
  <c r="W321" s="1"/>
  <c r="W308" s="1"/>
  <c r="W426"/>
  <c r="W425" s="1"/>
  <c r="W412" s="1"/>
  <c r="W417"/>
  <c r="W416" s="1"/>
  <c r="U287"/>
  <c r="U286" s="1"/>
  <c r="U296"/>
  <c r="U295" s="1"/>
  <c r="U282" s="1"/>
  <c r="X122"/>
  <c r="X121" s="1"/>
  <c r="X131"/>
  <c r="X130" s="1"/>
  <c r="X117" s="1"/>
  <c r="V287"/>
  <c r="V286" s="1"/>
  <c r="V296"/>
  <c r="V295" s="1"/>
  <c r="V282" s="1"/>
  <c r="V391"/>
  <c r="V390" s="1"/>
  <c r="V400"/>
  <c r="V399" s="1"/>
  <c r="V386" s="1"/>
  <c r="T287"/>
  <c r="T286" s="1"/>
  <c r="T296"/>
  <c r="T295" s="1"/>
  <c r="T282" s="1"/>
  <c r="R244"/>
  <c r="W122"/>
  <c r="W121" s="1"/>
  <c r="W131"/>
  <c r="W130" s="1"/>
  <c r="W117" s="1"/>
  <c r="Q426"/>
  <c r="Q425" s="1"/>
  <c r="Q412" s="1"/>
  <c r="Q417"/>
  <c r="Q416" s="1"/>
  <c r="K157"/>
  <c r="K156" s="1"/>
  <c r="K143" s="1"/>
  <c r="O244"/>
  <c r="O243" s="1"/>
  <c r="O230" s="1"/>
  <c r="N183"/>
  <c r="N182" s="1"/>
  <c r="N169" s="1"/>
  <c r="L244"/>
  <c r="K105"/>
  <c r="K104" s="1"/>
  <c r="K91" s="1"/>
  <c r="K96"/>
  <c r="K95" s="1"/>
  <c r="H37"/>
  <c r="J78"/>
  <c r="J499"/>
  <c r="J498" s="1"/>
  <c r="X537"/>
  <c r="X536" s="1"/>
  <c r="O438"/>
  <c r="I19"/>
  <c r="K547"/>
  <c r="K524"/>
  <c r="K499"/>
  <c r="K498" s="1"/>
  <c r="W270"/>
  <c r="W269" s="1"/>
  <c r="W256" s="1"/>
  <c r="W261"/>
  <c r="W260" s="1"/>
  <c r="W374"/>
  <c r="W373" s="1"/>
  <c r="W365"/>
  <c r="W364" s="1"/>
  <c r="U122"/>
  <c r="U121" s="1"/>
  <c r="U131"/>
  <c r="U130" s="1"/>
  <c r="U391"/>
  <c r="U390" s="1"/>
  <c r="U400"/>
  <c r="U399" s="1"/>
  <c r="U386" s="1"/>
  <c r="S183"/>
  <c r="S182" s="1"/>
  <c r="S169" s="1"/>
  <c r="S296"/>
  <c r="S295" s="1"/>
  <c r="S282" s="1"/>
  <c r="S287"/>
  <c r="S286" s="1"/>
  <c r="S391"/>
  <c r="S390" s="1"/>
  <c r="S400"/>
  <c r="S399" s="1"/>
  <c r="S386" s="1"/>
  <c r="X244"/>
  <c r="X243" s="1"/>
  <c r="X230" s="1"/>
  <c r="X339"/>
  <c r="X338" s="1"/>
  <c r="X348"/>
  <c r="X347" s="1"/>
  <c r="X334" s="1"/>
  <c r="V244"/>
  <c r="V174" s="1"/>
  <c r="V173" s="1"/>
  <c r="V348"/>
  <c r="V347" s="1"/>
  <c r="V334" s="1"/>
  <c r="T244"/>
  <c r="T174" s="1"/>
  <c r="T173" s="1"/>
  <c r="T400"/>
  <c r="T399" s="1"/>
  <c r="T386" s="1"/>
  <c r="T391"/>
  <c r="T390" s="1"/>
  <c r="R131"/>
  <c r="R130" s="1"/>
  <c r="R117" s="1"/>
  <c r="R122"/>
  <c r="R121" s="1"/>
  <c r="W183"/>
  <c r="W182" s="1"/>
  <c r="W169" s="1"/>
  <c r="W174"/>
  <c r="W173" s="1"/>
  <c r="P425"/>
  <c r="P412" s="1"/>
  <c r="P260"/>
  <c r="M244"/>
  <c r="J156"/>
  <c r="J476"/>
  <c r="I37"/>
  <c r="J104"/>
  <c r="H19"/>
  <c r="H14" s="1"/>
  <c r="J19"/>
  <c r="K514"/>
  <c r="K488"/>
  <c r="L243"/>
  <c r="L230" s="1"/>
  <c r="R174"/>
  <c r="R173" s="1"/>
  <c r="R243"/>
  <c r="R230" s="1"/>
  <c r="M174"/>
  <c r="M173" s="1"/>
  <c r="M243"/>
  <c r="M230" s="1"/>
  <c r="H587"/>
  <c r="H475"/>
  <c r="H474" s="1"/>
  <c r="H321"/>
  <c r="I537"/>
  <c r="I536" s="1"/>
  <c r="W37"/>
  <c r="W29" s="1"/>
  <c r="J130"/>
  <c r="V475"/>
  <c r="Q475"/>
  <c r="Q474" s="1"/>
  <c r="J514"/>
  <c r="K428"/>
  <c r="K427" s="1"/>
  <c r="L70"/>
  <c r="L69" s="1"/>
  <c r="M59"/>
  <c r="M58" s="1"/>
  <c r="O350"/>
  <c r="O349" s="1"/>
  <c r="P287"/>
  <c r="P133"/>
  <c r="P132" s="1"/>
  <c r="P59"/>
  <c r="P58" s="1"/>
  <c r="Q59"/>
  <c r="Q58" s="1"/>
  <c r="R59"/>
  <c r="R58" s="1"/>
  <c r="U593"/>
  <c r="U587" s="1"/>
  <c r="U78"/>
  <c r="U59"/>
  <c r="U58" s="1"/>
  <c r="U51"/>
  <c r="U50" s="1"/>
  <c r="X59"/>
  <c r="X58" s="1"/>
  <c r="I417"/>
  <c r="I416" s="1"/>
  <c r="I443"/>
  <c r="I442" s="1"/>
  <c r="I425" s="1"/>
  <c r="V148"/>
  <c r="V147" s="1"/>
  <c r="V157"/>
  <c r="V156" s="1"/>
  <c r="V270"/>
  <c r="V269" s="1"/>
  <c r="V256" s="1"/>
  <c r="V261"/>
  <c r="V374"/>
  <c r="V373" s="1"/>
  <c r="V365"/>
  <c r="V364" s="1"/>
  <c r="U157"/>
  <c r="U156" s="1"/>
  <c r="U261"/>
  <c r="U270"/>
  <c r="U269" s="1"/>
  <c r="U256" s="1"/>
  <c r="T105"/>
  <c r="T104" s="1"/>
  <c r="T91" s="1"/>
  <c r="T96"/>
  <c r="T95" s="1"/>
  <c r="X296"/>
  <c r="X295" s="1"/>
  <c r="X282" s="1"/>
  <c r="X287"/>
  <c r="X286" s="1"/>
  <c r="X391"/>
  <c r="X390" s="1"/>
  <c r="X400"/>
  <c r="X399" s="1"/>
  <c r="X386" s="1"/>
  <c r="W287"/>
  <c r="W286" s="1"/>
  <c r="W296"/>
  <c r="W295" s="1"/>
  <c r="W282" s="1"/>
  <c r="P96"/>
  <c r="P95" s="1"/>
  <c r="P105"/>
  <c r="P104" s="1"/>
  <c r="P91" s="1"/>
  <c r="V537"/>
  <c r="V536" s="1"/>
  <c r="U537"/>
  <c r="U536" s="1"/>
  <c r="J425"/>
  <c r="H156"/>
  <c r="H78"/>
  <c r="V96"/>
  <c r="V95" s="1"/>
  <c r="V105"/>
  <c r="V104" s="1"/>
  <c r="V91" s="1"/>
  <c r="V313"/>
  <c r="V312" s="1"/>
  <c r="V322"/>
  <c r="V321" s="1"/>
  <c r="V308" s="1"/>
  <c r="V417"/>
  <c r="V416" s="1"/>
  <c r="V426"/>
  <c r="V425" s="1"/>
  <c r="V412" s="1"/>
  <c r="U96"/>
  <c r="U95" s="1"/>
  <c r="U105"/>
  <c r="U104" s="1"/>
  <c r="U91" s="1"/>
  <c r="U374"/>
  <c r="U373" s="1"/>
  <c r="U365"/>
  <c r="U364" s="1"/>
  <c r="T157"/>
  <c r="T156" s="1"/>
  <c r="T143" s="1"/>
  <c r="T148"/>
  <c r="T147" s="1"/>
  <c r="S131"/>
  <c r="S130" s="1"/>
  <c r="S117" s="1"/>
  <c r="S122"/>
  <c r="S121" s="1"/>
  <c r="S244"/>
  <c r="S243" s="1"/>
  <c r="S230" s="1"/>
  <c r="S348"/>
  <c r="S347" s="1"/>
  <c r="S334" s="1"/>
  <c r="V131"/>
  <c r="V130" s="1"/>
  <c r="V122"/>
  <c r="V121" s="1"/>
  <c r="T131"/>
  <c r="T130" s="1"/>
  <c r="T117" s="1"/>
  <c r="T122"/>
  <c r="T121" s="1"/>
  <c r="Q96"/>
  <c r="Q95" s="1"/>
  <c r="Q105"/>
  <c r="Q104" s="1"/>
  <c r="Q91" s="1"/>
  <c r="P148"/>
  <c r="P147" s="1"/>
  <c r="P157"/>
  <c r="P156" s="1"/>
  <c r="P143" s="1"/>
  <c r="P322"/>
  <c r="P321" s="1"/>
  <c r="P308" s="1"/>
  <c r="P313"/>
  <c r="P312" s="1"/>
  <c r="H399"/>
  <c r="J373"/>
  <c r="H373"/>
  <c r="J459"/>
  <c r="J538"/>
  <c r="M438"/>
  <c r="K459"/>
  <c r="K458" s="1"/>
  <c r="W537"/>
  <c r="W536" s="1"/>
  <c r="J70"/>
  <c r="J69" s="1"/>
  <c r="I243"/>
  <c r="I156"/>
  <c r="N438"/>
  <c r="K19"/>
  <c r="K17" s="1"/>
  <c r="K16" s="1"/>
  <c r="K15" s="1"/>
  <c r="P286"/>
  <c r="N348"/>
  <c r="N347" s="1"/>
  <c r="N334" s="1"/>
  <c r="X174"/>
  <c r="X173" s="1"/>
  <c r="V243"/>
  <c r="V230" s="1"/>
  <c r="T438"/>
  <c r="I373"/>
  <c r="O51"/>
  <c r="O50" s="1"/>
  <c r="H29" l="1"/>
  <c r="X157"/>
  <c r="X156" s="1"/>
  <c r="X143" s="1"/>
  <c r="X148"/>
  <c r="X147" s="1"/>
  <c r="X374"/>
  <c r="X373" s="1"/>
  <c r="X365"/>
  <c r="X364" s="1"/>
  <c r="T507"/>
  <c r="T339"/>
  <c r="T338" s="1"/>
  <c r="X417"/>
  <c r="X416" s="1"/>
  <c r="X426"/>
  <c r="N195"/>
  <c r="X261"/>
  <c r="X270"/>
  <c r="X269" s="1"/>
  <c r="X256" s="1"/>
  <c r="N96"/>
  <c r="N95" s="1"/>
  <c r="N105"/>
  <c r="N104" s="1"/>
  <c r="N91" s="1"/>
  <c r="S261"/>
  <c r="S270"/>
  <c r="S269" s="1"/>
  <c r="S256" s="1"/>
  <c r="W339"/>
  <c r="W338" s="1"/>
  <c r="W507"/>
  <c r="X313"/>
  <c r="X312" s="1"/>
  <c r="X322"/>
  <c r="X321" s="1"/>
  <c r="X308" s="1"/>
  <c r="L322"/>
  <c r="L321" s="1"/>
  <c r="L308" s="1"/>
  <c r="L313"/>
  <c r="L312" s="1"/>
  <c r="J537"/>
  <c r="J536" s="1"/>
  <c r="U143"/>
  <c r="I399"/>
  <c r="U117"/>
  <c r="N117"/>
  <c r="Q17"/>
  <c r="Q16" s="1"/>
  <c r="Q15" s="1"/>
  <c r="V513"/>
  <c r="J269"/>
  <c r="H295"/>
  <c r="O587"/>
  <c r="O578" s="1"/>
  <c r="O577" s="1"/>
  <c r="O576" s="1"/>
  <c r="O575" s="1"/>
  <c r="K78"/>
  <c r="X169"/>
  <c r="J59"/>
  <c r="J58" s="1"/>
  <c r="V143"/>
  <c r="L29"/>
  <c r="M117"/>
  <c r="M14"/>
  <c r="S339"/>
  <c r="S338" s="1"/>
  <c r="K513"/>
  <c r="M143"/>
  <c r="H425"/>
  <c r="J513"/>
  <c r="J507" s="1"/>
  <c r="T243"/>
  <c r="T230" s="1"/>
  <c r="R17"/>
  <c r="R16" s="1"/>
  <c r="R15" s="1"/>
  <c r="N37"/>
  <c r="P17"/>
  <c r="P16" s="1"/>
  <c r="P15" s="1"/>
  <c r="N122"/>
  <c r="N121" s="1"/>
  <c r="S476"/>
  <c r="S475" s="1"/>
  <c r="S474" s="1"/>
  <c r="R182"/>
  <c r="R169" s="1"/>
  <c r="K376"/>
  <c r="K375" s="1"/>
  <c r="W438"/>
  <c r="K402"/>
  <c r="K401" s="1"/>
  <c r="K246"/>
  <c r="K245" s="1"/>
  <c r="K244" s="1"/>
  <c r="K243" s="1"/>
  <c r="K230" s="1"/>
  <c r="L588"/>
  <c r="L185"/>
  <c r="L184" s="1"/>
  <c r="M542"/>
  <c r="M324"/>
  <c r="M323" s="1"/>
  <c r="N588"/>
  <c r="N587" s="1"/>
  <c r="N554"/>
  <c r="N547" s="1"/>
  <c r="O402"/>
  <c r="O401" s="1"/>
  <c r="R298"/>
  <c r="R297" s="1"/>
  <c r="I59"/>
  <c r="I58" s="1"/>
  <c r="I29" s="1"/>
  <c r="O476"/>
  <c r="K588"/>
  <c r="K39"/>
  <c r="K38" s="1"/>
  <c r="L428"/>
  <c r="L427" s="1"/>
  <c r="L402"/>
  <c r="L401" s="1"/>
  <c r="L350"/>
  <c r="L349" s="1"/>
  <c r="L348" s="1"/>
  <c r="L347" s="1"/>
  <c r="L334" s="1"/>
  <c r="L298"/>
  <c r="L297" s="1"/>
  <c r="L133"/>
  <c r="L132" s="1"/>
  <c r="M376"/>
  <c r="M375" s="1"/>
  <c r="M374" s="1"/>
  <c r="M373" s="1"/>
  <c r="N542"/>
  <c r="N538" s="1"/>
  <c r="N537" s="1"/>
  <c r="N536" s="1"/>
  <c r="N428"/>
  <c r="N427" s="1"/>
  <c r="N402"/>
  <c r="N401" s="1"/>
  <c r="N376"/>
  <c r="N375" s="1"/>
  <c r="N324"/>
  <c r="N323" s="1"/>
  <c r="N272"/>
  <c r="N271" s="1"/>
  <c r="N246"/>
  <c r="N245" s="1"/>
  <c r="N244" s="1"/>
  <c r="N220"/>
  <c r="N219" s="1"/>
  <c r="N218" s="1"/>
  <c r="N217" s="1"/>
  <c r="N159"/>
  <c r="N158" s="1"/>
  <c r="O459"/>
  <c r="O458" s="1"/>
  <c r="O133"/>
  <c r="O132" s="1"/>
  <c r="O45"/>
  <c r="O44" s="1"/>
  <c r="O37" s="1"/>
  <c r="O29" s="1"/>
  <c r="Q547"/>
  <c r="Q537" s="1"/>
  <c r="Q536" s="1"/>
  <c r="Q524"/>
  <c r="Q513" s="1"/>
  <c r="Q507" s="1"/>
  <c r="Q402"/>
  <c r="Q401" s="1"/>
  <c r="Q298"/>
  <c r="Q297" s="1"/>
  <c r="Q185"/>
  <c r="Q184" s="1"/>
  <c r="Q183" s="1"/>
  <c r="Q182" s="1"/>
  <c r="Q169" s="1"/>
  <c r="R350"/>
  <c r="R349" s="1"/>
  <c r="R348" s="1"/>
  <c r="R347" s="1"/>
  <c r="R334" s="1"/>
  <c r="S159"/>
  <c r="S158" s="1"/>
  <c r="U350"/>
  <c r="U349" s="1"/>
  <c r="U246"/>
  <c r="U245" s="1"/>
  <c r="U244" s="1"/>
  <c r="U243" s="1"/>
  <c r="U230" s="1"/>
  <c r="I209"/>
  <c r="I208" s="1"/>
  <c r="W235"/>
  <c r="W234" s="1"/>
  <c r="W360"/>
  <c r="O105"/>
  <c r="O104" s="1"/>
  <c r="O91" s="1"/>
  <c r="O96"/>
  <c r="O95" s="1"/>
  <c r="N339"/>
  <c r="N338" s="1"/>
  <c r="N507"/>
  <c r="V360"/>
  <c r="V235"/>
  <c r="V234" s="1"/>
  <c r="P235"/>
  <c r="P234" s="1"/>
  <c r="P244"/>
  <c r="J29"/>
  <c r="V474"/>
  <c r="Q157"/>
  <c r="Q156" s="1"/>
  <c r="Q143" s="1"/>
  <c r="Q148"/>
  <c r="Q147" s="1"/>
  <c r="Q270"/>
  <c r="Q269" s="1"/>
  <c r="Q256" s="1"/>
  <c r="Q261"/>
  <c r="Q260" s="1"/>
  <c r="N578"/>
  <c r="N577" s="1"/>
  <c r="N576" s="1"/>
  <c r="N575" s="1"/>
  <c r="O514"/>
  <c r="O488"/>
  <c r="O475" s="1"/>
  <c r="X425"/>
  <c r="X412" s="1"/>
  <c r="T17"/>
  <c r="T16" s="1"/>
  <c r="T15" s="1"/>
  <c r="R513"/>
  <c r="N475"/>
  <c r="N474" s="1"/>
  <c r="Q313"/>
  <c r="Q312" s="1"/>
  <c r="Q322"/>
  <c r="Q321" s="1"/>
  <c r="Q308" s="1"/>
  <c r="M547"/>
  <c r="O524"/>
  <c r="O499"/>
  <c r="O498" s="1"/>
  <c r="O217"/>
  <c r="J587"/>
  <c r="P256"/>
  <c r="V37"/>
  <c r="V29" s="1"/>
  <c r="K324"/>
  <c r="K323" s="1"/>
  <c r="K272"/>
  <c r="K271" s="1"/>
  <c r="K220"/>
  <c r="K219" s="1"/>
  <c r="K218" s="1"/>
  <c r="K217" s="1"/>
  <c r="K185"/>
  <c r="K59"/>
  <c r="K58" s="1"/>
  <c r="K45"/>
  <c r="K44" s="1"/>
  <c r="K37" s="1"/>
  <c r="L542"/>
  <c r="L538" s="1"/>
  <c r="L159"/>
  <c r="L158" s="1"/>
  <c r="M483"/>
  <c r="M476" s="1"/>
  <c r="M475" s="1"/>
  <c r="M298"/>
  <c r="M297" s="1"/>
  <c r="M45"/>
  <c r="M44" s="1"/>
  <c r="M39"/>
  <c r="M38" s="1"/>
  <c r="M37" s="1"/>
  <c r="M29" s="1"/>
  <c r="O542"/>
  <c r="O538" s="1"/>
  <c r="O537" s="1"/>
  <c r="O536" s="1"/>
  <c r="O298"/>
  <c r="O297" s="1"/>
  <c r="O185"/>
  <c r="O184" s="1"/>
  <c r="O159"/>
  <c r="O158" s="1"/>
  <c r="R554"/>
  <c r="R547" s="1"/>
  <c r="R542"/>
  <c r="R538" s="1"/>
  <c r="H578"/>
  <c r="H577" s="1"/>
  <c r="H576" s="1"/>
  <c r="H575" s="1"/>
  <c r="J14"/>
  <c r="I347"/>
  <c r="Q51"/>
  <c r="Q50" s="1"/>
  <c r="R402"/>
  <c r="R401" s="1"/>
  <c r="R51"/>
  <c r="R50" s="1"/>
  <c r="S602"/>
  <c r="S588"/>
  <c r="S587" s="1"/>
  <c r="T602"/>
  <c r="T593"/>
  <c r="T587" s="1"/>
  <c r="U602"/>
  <c r="U578" s="1"/>
  <c r="U577" s="1"/>
  <c r="U576" s="1"/>
  <c r="U575" s="1"/>
  <c r="U324"/>
  <c r="U323" s="1"/>
  <c r="U32"/>
  <c r="U31" s="1"/>
  <c r="U30" s="1"/>
  <c r="I96"/>
  <c r="I95" s="1"/>
  <c r="I78" s="1"/>
  <c r="I133"/>
  <c r="I132" s="1"/>
  <c r="I131" s="1"/>
  <c r="I130" s="1"/>
  <c r="I197"/>
  <c r="I196" s="1"/>
  <c r="I203"/>
  <c r="I202" s="1"/>
  <c r="K339"/>
  <c r="K338" s="1"/>
  <c r="K507"/>
  <c r="J578"/>
  <c r="J577" s="1"/>
  <c r="J576" s="1"/>
  <c r="J575" s="1"/>
  <c r="R96"/>
  <c r="R95" s="1"/>
  <c r="R105"/>
  <c r="R104" s="1"/>
  <c r="R91" s="1"/>
  <c r="R365"/>
  <c r="R364" s="1"/>
  <c r="R374"/>
  <c r="R373" s="1"/>
  <c r="O348"/>
  <c r="O347" s="1"/>
  <c r="O334" s="1"/>
  <c r="R148"/>
  <c r="R147" s="1"/>
  <c r="R157"/>
  <c r="R156" s="1"/>
  <c r="R143" s="1"/>
  <c r="R261"/>
  <c r="R260" s="1"/>
  <c r="R270"/>
  <c r="R269" s="1"/>
  <c r="R256" s="1"/>
  <c r="P29"/>
  <c r="M390"/>
  <c r="J458"/>
  <c r="K14"/>
  <c r="S537"/>
  <c r="S536" s="1"/>
  <c r="R475"/>
  <c r="R474" s="1"/>
  <c r="M514"/>
  <c r="I578"/>
  <c r="I577" s="1"/>
  <c r="I576" s="1"/>
  <c r="I575" s="1"/>
  <c r="K593"/>
  <c r="K587" s="1"/>
  <c r="K578" s="1"/>
  <c r="K577" s="1"/>
  <c r="K576" s="1"/>
  <c r="K575" s="1"/>
  <c r="K542"/>
  <c r="K483"/>
  <c r="K476" s="1"/>
  <c r="K475" s="1"/>
  <c r="K474" s="1"/>
  <c r="K32"/>
  <c r="K31" s="1"/>
  <c r="K30" s="1"/>
  <c r="K29" s="1"/>
  <c r="L483"/>
  <c r="L476" s="1"/>
  <c r="L220"/>
  <c r="L219" s="1"/>
  <c r="L218" s="1"/>
  <c r="L217" s="1"/>
  <c r="L107"/>
  <c r="L106" s="1"/>
  <c r="M459"/>
  <c r="M399"/>
  <c r="M386" s="1"/>
  <c r="M350"/>
  <c r="M349" s="1"/>
  <c r="M272"/>
  <c r="M271" s="1"/>
  <c r="M107"/>
  <c r="M106" s="1"/>
  <c r="I269"/>
  <c r="Q117"/>
  <c r="L587"/>
  <c r="L578" s="1"/>
  <c r="L577" s="1"/>
  <c r="L576" s="1"/>
  <c r="L575" s="1"/>
  <c r="L458"/>
  <c r="L269"/>
  <c r="L256" s="1"/>
  <c r="M524"/>
  <c r="M182"/>
  <c r="M169" s="1"/>
  <c r="N81"/>
  <c r="N80" s="1"/>
  <c r="N79" s="1"/>
  <c r="N78" s="1"/>
  <c r="N59"/>
  <c r="N58" s="1"/>
  <c r="O376"/>
  <c r="O375" s="1"/>
  <c r="Q350"/>
  <c r="Q349" s="1"/>
  <c r="Q246"/>
  <c r="Q245" s="1"/>
  <c r="Q244" s="1"/>
  <c r="Q45"/>
  <c r="Q44" s="1"/>
  <c r="Q37" s="1"/>
  <c r="Q29" s="1"/>
  <c r="R39"/>
  <c r="R38" s="1"/>
  <c r="R37" s="1"/>
  <c r="R29" s="1"/>
  <c r="U428"/>
  <c r="U427" s="1"/>
  <c r="U185"/>
  <c r="U39"/>
  <c r="U38" s="1"/>
  <c r="U37" s="1"/>
  <c r="U29" s="1"/>
  <c r="P122"/>
  <c r="P121" s="1"/>
  <c r="P131"/>
  <c r="P130" s="1"/>
  <c r="P117" s="1"/>
  <c r="V117"/>
  <c r="R235"/>
  <c r="R234" s="1"/>
  <c r="R360"/>
  <c r="U235"/>
  <c r="U234" s="1"/>
  <c r="U360"/>
  <c r="K417"/>
  <c r="K416" s="1"/>
  <c r="K426"/>
  <c r="W617"/>
  <c r="W443" s="1"/>
  <c r="W442" s="1"/>
  <c r="P339"/>
  <c r="P338" s="1"/>
  <c r="P507"/>
  <c r="Q235"/>
  <c r="Q234" s="1"/>
  <c r="Q360"/>
  <c r="V260"/>
  <c r="S174"/>
  <c r="S173" s="1"/>
  <c r="M474"/>
  <c r="X474"/>
  <c r="X617" s="1"/>
  <c r="X443" s="1"/>
  <c r="X442" s="1"/>
  <c r="T261"/>
  <c r="T260" s="1"/>
  <c r="T270"/>
  <c r="T269" s="1"/>
  <c r="T256" s="1"/>
  <c r="T374"/>
  <c r="T373" s="1"/>
  <c r="T365"/>
  <c r="T364" s="1"/>
  <c r="T537"/>
  <c r="T536" s="1"/>
  <c r="S96"/>
  <c r="S95" s="1"/>
  <c r="S105"/>
  <c r="S104" s="1"/>
  <c r="S374"/>
  <c r="S373" s="1"/>
  <c r="S365"/>
  <c r="S364" s="1"/>
  <c r="H347"/>
  <c r="J243"/>
  <c r="H195"/>
  <c r="H182" s="1"/>
  <c r="H617" s="1"/>
  <c r="J217"/>
  <c r="J399"/>
  <c r="O270"/>
  <c r="O269" s="1"/>
  <c r="O256" s="1"/>
  <c r="O261"/>
  <c r="O417"/>
  <c r="O416" s="1"/>
  <c r="O426"/>
  <c r="O425" s="1"/>
  <c r="O412" s="1"/>
  <c r="K131"/>
  <c r="K130" s="1"/>
  <c r="K117" s="1"/>
  <c r="K122"/>
  <c r="K121" s="1"/>
  <c r="J488"/>
  <c r="J475" s="1"/>
  <c r="J474" s="1"/>
  <c r="K538"/>
  <c r="K537" s="1"/>
  <c r="K536" s="1"/>
  <c r="L547"/>
  <c r="L524"/>
  <c r="L499"/>
  <c r="L498" s="1"/>
  <c r="L157"/>
  <c r="L156" s="1"/>
  <c r="L143" s="1"/>
  <c r="L148"/>
  <c r="L147" s="1"/>
  <c r="L122"/>
  <c r="L121" s="1"/>
  <c r="L131"/>
  <c r="L130" s="1"/>
  <c r="L117" s="1"/>
  <c r="L105"/>
  <c r="L104" s="1"/>
  <c r="L91" s="1"/>
  <c r="L96"/>
  <c r="L95" s="1"/>
  <c r="L438"/>
  <c r="M365"/>
  <c r="M364" s="1"/>
  <c r="M538"/>
  <c r="M537" s="1"/>
  <c r="M536" s="1"/>
  <c r="M458"/>
  <c r="I14"/>
  <c r="S417"/>
  <c r="S416" s="1"/>
  <c r="S426"/>
  <c r="S425" s="1"/>
  <c r="S412" s="1"/>
  <c r="J195"/>
  <c r="J182" s="1"/>
  <c r="J617" s="1"/>
  <c r="N29"/>
  <c r="O313"/>
  <c r="O312" s="1"/>
  <c r="O322"/>
  <c r="O321" s="1"/>
  <c r="O308" s="1"/>
  <c r="M426"/>
  <c r="M417"/>
  <c r="M416" s="1"/>
  <c r="K296"/>
  <c r="K295" s="1"/>
  <c r="K287"/>
  <c r="K286" s="1"/>
  <c r="K282"/>
  <c r="K391"/>
  <c r="K390" s="1"/>
  <c r="K400"/>
  <c r="K399" s="1"/>
  <c r="K386" s="1"/>
  <c r="L537"/>
  <c r="L536" s="1"/>
  <c r="L514"/>
  <c r="L513" s="1"/>
  <c r="L488"/>
  <c r="L475" s="1"/>
  <c r="L474" s="1"/>
  <c r="L417"/>
  <c r="L416" s="1"/>
  <c r="L426"/>
  <c r="L391"/>
  <c r="L390" s="1"/>
  <c r="L400"/>
  <c r="L399" s="1"/>
  <c r="L386" s="1"/>
  <c r="L374"/>
  <c r="L373" s="1"/>
  <c r="L365"/>
  <c r="L364" s="1"/>
  <c r="L287"/>
  <c r="L286" s="1"/>
  <c r="L296"/>
  <c r="L295" s="1"/>
  <c r="L282" s="1"/>
  <c r="L19"/>
  <c r="M578"/>
  <c r="M577" s="1"/>
  <c r="M576" s="1"/>
  <c r="M575" s="1"/>
  <c r="O513" l="1"/>
  <c r="N270"/>
  <c r="N269" s="1"/>
  <c r="N256" s="1"/>
  <c r="N261"/>
  <c r="N260" s="1"/>
  <c r="N426"/>
  <c r="N425" s="1"/>
  <c r="N412" s="1"/>
  <c r="N417"/>
  <c r="N416" s="1"/>
  <c r="R296"/>
  <c r="R295" s="1"/>
  <c r="R282" s="1"/>
  <c r="R287"/>
  <c r="R286" s="1"/>
  <c r="M313"/>
  <c r="M312" s="1"/>
  <c r="M322"/>
  <c r="M321" s="1"/>
  <c r="M308" s="1"/>
  <c r="V507"/>
  <c r="V617" s="1"/>
  <c r="V443" s="1"/>
  <c r="V442" s="1"/>
  <c r="V339"/>
  <c r="V338" s="1"/>
  <c r="X235"/>
  <c r="X234" s="1"/>
  <c r="X360"/>
  <c r="N157"/>
  <c r="N156" s="1"/>
  <c r="N143" s="1"/>
  <c r="N148"/>
  <c r="N147" s="1"/>
  <c r="N322"/>
  <c r="N321" s="1"/>
  <c r="N308" s="1"/>
  <c r="N313"/>
  <c r="N312" s="1"/>
  <c r="O400"/>
  <c r="O399" s="1"/>
  <c r="O386" s="1"/>
  <c r="O391"/>
  <c r="O390" s="1"/>
  <c r="R537"/>
  <c r="R536" s="1"/>
  <c r="U348"/>
  <c r="U347" s="1"/>
  <c r="U334" s="1"/>
  <c r="U339"/>
  <c r="U338" s="1"/>
  <c r="Q296"/>
  <c r="Q295" s="1"/>
  <c r="Q282" s="1"/>
  <c r="Q287"/>
  <c r="Q286" s="1"/>
  <c r="N374"/>
  <c r="N373" s="1"/>
  <c r="N365"/>
  <c r="N364" s="1"/>
  <c r="M360"/>
  <c r="M235"/>
  <c r="M234" s="1"/>
  <c r="L183"/>
  <c r="L182" s="1"/>
  <c r="L169" s="1"/>
  <c r="L174"/>
  <c r="L173" s="1"/>
  <c r="S157"/>
  <c r="S156" s="1"/>
  <c r="S143" s="1"/>
  <c r="S148"/>
  <c r="S147" s="1"/>
  <c r="Q391"/>
  <c r="Q390" s="1"/>
  <c r="Q400"/>
  <c r="Q399" s="1"/>
  <c r="Q386" s="1"/>
  <c r="O122"/>
  <c r="O121" s="1"/>
  <c r="O131"/>
  <c r="O130" s="1"/>
  <c r="O117" s="1"/>
  <c r="N243"/>
  <c r="N230" s="1"/>
  <c r="N174"/>
  <c r="N173" s="1"/>
  <c r="N391"/>
  <c r="N390" s="1"/>
  <c r="N400"/>
  <c r="N399" s="1"/>
  <c r="N386" s="1"/>
  <c r="K374"/>
  <c r="K373" s="1"/>
  <c r="K365"/>
  <c r="K364" s="1"/>
  <c r="X260"/>
  <c r="I195"/>
  <c r="I182" s="1"/>
  <c r="I617" s="1"/>
  <c r="U322"/>
  <c r="U321" s="1"/>
  <c r="U308" s="1"/>
  <c r="U313"/>
  <c r="U312" s="1"/>
  <c r="T578"/>
  <c r="T577" s="1"/>
  <c r="T576" s="1"/>
  <c r="T575" s="1"/>
  <c r="S578"/>
  <c r="S577" s="1"/>
  <c r="S576" s="1"/>
  <c r="S575" s="1"/>
  <c r="O157"/>
  <c r="O156" s="1"/>
  <c r="O143" s="1"/>
  <c r="O148"/>
  <c r="O147" s="1"/>
  <c r="O296"/>
  <c r="O295" s="1"/>
  <c r="O282" s="1"/>
  <c r="O287"/>
  <c r="O286" s="1"/>
  <c r="M296"/>
  <c r="M295" s="1"/>
  <c r="M282" s="1"/>
  <c r="M287"/>
  <c r="M286" s="1"/>
  <c r="K184"/>
  <c r="K148"/>
  <c r="K147" s="1"/>
  <c r="K261"/>
  <c r="K260" s="1"/>
  <c r="K270"/>
  <c r="K269" s="1"/>
  <c r="K256" s="1"/>
  <c r="R507"/>
  <c r="R339"/>
  <c r="R338" s="1"/>
  <c r="P174"/>
  <c r="P173" s="1"/>
  <c r="P243"/>
  <c r="P230" s="1"/>
  <c r="R400"/>
  <c r="R399" s="1"/>
  <c r="R386" s="1"/>
  <c r="R391"/>
  <c r="R390" s="1"/>
  <c r="O183"/>
  <c r="O182" s="1"/>
  <c r="O169" s="1"/>
  <c r="O174"/>
  <c r="O173" s="1"/>
  <c r="K322"/>
  <c r="K321" s="1"/>
  <c r="K308" s="1"/>
  <c r="K313"/>
  <c r="K312" s="1"/>
  <c r="O474"/>
  <c r="U417"/>
  <c r="U416" s="1"/>
  <c r="U426"/>
  <c r="Q348"/>
  <c r="Q347" s="1"/>
  <c r="Q334" s="1"/>
  <c r="Q339"/>
  <c r="Q338" s="1"/>
  <c r="M96"/>
  <c r="M95" s="1"/>
  <c r="M105"/>
  <c r="M104" s="1"/>
  <c r="M91" s="1"/>
  <c r="M348"/>
  <c r="M347" s="1"/>
  <c r="M334" s="1"/>
  <c r="M513"/>
  <c r="M507" s="1"/>
  <c r="U184"/>
  <c r="U148"/>
  <c r="U147" s="1"/>
  <c r="Q243"/>
  <c r="Q230" s="1"/>
  <c r="Q174"/>
  <c r="Q173" s="1"/>
  <c r="O374"/>
  <c r="O373" s="1"/>
  <c r="O365"/>
  <c r="O364" s="1"/>
  <c r="M261"/>
  <c r="M260" s="1"/>
  <c r="M270"/>
  <c r="M269" s="1"/>
  <c r="M256" s="1"/>
  <c r="S91"/>
  <c r="S617"/>
  <c r="S443" s="1"/>
  <c r="S442" s="1"/>
  <c r="T235"/>
  <c r="T234" s="1"/>
  <c r="T360"/>
  <c r="K425"/>
  <c r="K412" s="1"/>
  <c r="L425"/>
  <c r="L412" s="1"/>
  <c r="L260"/>
  <c r="L14"/>
  <c r="L17"/>
  <c r="L16" s="1"/>
  <c r="L15" s="1"/>
  <c r="L360"/>
  <c r="L235"/>
  <c r="L234" s="1"/>
  <c r="L339"/>
  <c r="L338" s="1"/>
  <c r="L507"/>
  <c r="M425"/>
  <c r="M412" s="1"/>
  <c r="S260"/>
  <c r="O260"/>
  <c r="S360"/>
  <c r="S235"/>
  <c r="S234" s="1"/>
  <c r="T617"/>
  <c r="T443" s="1"/>
  <c r="T442" s="1"/>
  <c r="K235" l="1"/>
  <c r="K234" s="1"/>
  <c r="K360"/>
  <c r="N235"/>
  <c r="N234" s="1"/>
  <c r="N360"/>
  <c r="O507"/>
  <c r="O617" s="1"/>
  <c r="O443" s="1"/>
  <c r="O442" s="1"/>
  <c r="O339"/>
  <c r="O338" s="1"/>
  <c r="R617"/>
  <c r="R443" s="1"/>
  <c r="R442" s="1"/>
  <c r="N617"/>
  <c r="N443" s="1"/>
  <c r="N442" s="1"/>
  <c r="P617"/>
  <c r="P443" s="1"/>
  <c r="P442" s="1"/>
  <c r="K183"/>
  <c r="K182" s="1"/>
  <c r="K174"/>
  <c r="K173" s="1"/>
  <c r="L617"/>
  <c r="L443" s="1"/>
  <c r="L442" s="1"/>
  <c r="M617"/>
  <c r="M443" s="1"/>
  <c r="M442" s="1"/>
  <c r="O235"/>
  <c r="O234" s="1"/>
  <c r="O360"/>
  <c r="U183"/>
  <c r="U182" s="1"/>
  <c r="U174"/>
  <c r="U173" s="1"/>
  <c r="M339"/>
  <c r="M338" s="1"/>
  <c r="U425"/>
  <c r="U412" s="1"/>
  <c r="U260"/>
  <c r="Q617"/>
  <c r="Q443" s="1"/>
  <c r="Q442" s="1"/>
  <c r="K169" l="1"/>
  <c r="K617"/>
  <c r="K443" s="1"/>
  <c r="K442" s="1"/>
  <c r="U169"/>
  <c r="U617"/>
  <c r="U443" s="1"/>
  <c r="U442" s="1"/>
</calcChain>
</file>

<file path=xl/sharedStrings.xml><?xml version="1.0" encoding="utf-8"?>
<sst xmlns="http://schemas.openxmlformats.org/spreadsheetml/2006/main" count="1523" uniqueCount="228">
  <si>
    <t xml:space="preserve">             к распоряжению Главы                  </t>
  </si>
  <si>
    <t xml:space="preserve">             администрации Наурского района</t>
  </si>
  <si>
    <t>Ед. изм. :тыс. руб.</t>
  </si>
  <si>
    <t>Наименование министерств и ведомств</t>
  </si>
  <si>
    <t>Коды бюджетной классификации</t>
  </si>
  <si>
    <t>вед. струк. расх.</t>
  </si>
  <si>
    <t>раздел</t>
  </si>
  <si>
    <t>подраздел</t>
  </si>
  <si>
    <t>целевая статья</t>
  </si>
  <si>
    <t>вид расхода</t>
  </si>
  <si>
    <t>Администрация Наурского района Чеченской Республики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</si>
  <si>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</si>
  <si>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</si>
  <si>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</si>
  <si>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</si>
  <si>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</si>
  <si>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</si>
  <si>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</si>
  <si>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Жилищно-коммунальное хозяйство</t>
  </si>
  <si>
    <t>Жилищное хозяйство</t>
  </si>
  <si>
    <t>01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</si>
  <si>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</si>
  <si>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</si>
  <si>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</si>
  <si>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Капитальный ремонт государственного жилищного фонда субъектов РФ и муниципального жилищного фонда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</si>
  <si>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</si>
  <si>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</si>
  <si>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</si>
  <si>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</si>
  <si>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</si>
  <si>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03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</si>
  <si>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</si>
  <si>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</si>
  <si>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</si>
  <si>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Образование</t>
  </si>
  <si>
    <t>Общее образование</t>
  </si>
  <si>
    <t>Школы, детские сады, школы начальные, неполные средние и средние</t>
  </si>
  <si>
    <t>Обеспечение деятельности подведомственных учреждений</t>
  </si>
  <si>
    <t>Выполнение функций бюджетными учреждениями</t>
  </si>
  <si>
    <t>Региональные целевые программы</t>
  </si>
  <si>
    <t>Бюджетные инвестиции</t>
  </si>
  <si>
    <t>Культура, кинематография и средства массовой информации</t>
  </si>
  <si>
    <t>Культура</t>
  </si>
  <si>
    <t>Социальная политика</t>
  </si>
  <si>
    <t>Социальное обеспечение населения</t>
  </si>
  <si>
    <t>Федеральная целевая программа «Жилище» на 2002 - 2010 годы</t>
  </si>
  <si>
    <t>Подпрограмма "Обеспечение жильем молодых семей"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</si>
  <si>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</si>
  <si>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</si>
  <si>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и коммунальных услуг</t>
  </si>
  <si>
    <t>Социальные выплаты</t>
  </si>
  <si>
    <t>ГУ "Администрация станицы Ищерской" Наурского района ЧР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</si>
  <si>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</si>
  <si>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</si>
  <si>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</si>
  <si>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</si>
  <si>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</si>
  <si>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</si>
  <si>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</si>
  <si>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ГУ "Администрация села Рубежное" Наурского района ЧР</t>
  </si>
  <si>
    <t>ГУ "Администрация села Алпатово" Наурского района ЧР</t>
  </si>
  <si>
    <t>ГУ "Администрация села Чернокозово" Наурского района ЧР</t>
  </si>
  <si>
    <t>ГУ "Администрация станицы Наурской" Наурского района ЧР</t>
  </si>
  <si>
    <t>Администрация станицы Мекенской Наурского района ЧР</t>
  </si>
  <si>
    <t>ГУ "Администрация станицы Савельевской" Наурского района ЧР</t>
  </si>
  <si>
    <t>ГУ "Администрация станицы Калиновской" Наурского района ЧР</t>
  </si>
  <si>
    <t>Администрация села Новотерское Наурского района ЧР</t>
  </si>
  <si>
    <t>Администрация села Ульяновское Наурского района ЧР</t>
  </si>
  <si>
    <t>ГУ "Администрация села Левобережное" Наурского района ЧР</t>
  </si>
  <si>
    <t>ГУ "Администрация села Новое Солкушино" Наурского района ЧР</t>
  </si>
  <si>
    <t>ГУ "Администрация села Фрунзенское" Наурского района ЧР</t>
  </si>
  <si>
    <t>ГУ "Администрация станицы Николаевской" Наурского района ЧР</t>
  </si>
  <si>
    <t>ГУ "Наурская районная станция по борьбе с болезнями животных"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</si>
  <si>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</si>
  <si>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</si>
  <si>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</si>
  <si>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животноводства</t>
  </si>
  <si>
    <t>ГУ "Отдел дошкольных учреждений Наурского района" Департамента дошкольных учреждений Министерства образования и науки ЧР</t>
  </si>
  <si>
    <t>Дошкольное образование</t>
  </si>
  <si>
    <t>Детские дошкольные учреждения</t>
  </si>
  <si>
    <t>Другие вопросы в области образования</t>
  </si>
  <si>
    <t>09</t>
  </si>
  <si>
    <t>Охрана семьи, материнства и детства</t>
  </si>
  <si>
    <t>Иные безвозмездные и безвозвратные перечисления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</si>
  <si>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</si>
  <si>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 "Наурский районный отдел образования"</t>
  </si>
  <si>
    <t>Учреждения по внешкольной работе с детьми</t>
  </si>
  <si>
    <t>Ежемесячное денежное вознаграждение за классное руководство</t>
  </si>
  <si>
    <t>Поощрение лучших учителей</t>
  </si>
  <si>
    <t>520.11.00</t>
  </si>
  <si>
    <t>Прочие расходы</t>
  </si>
  <si>
    <t>Мероприятия в области образования</t>
  </si>
  <si>
    <t>436.00.00</t>
  </si>
  <si>
    <t>Внедрение инновационных образовательных программ</t>
  </si>
  <si>
    <t>436.02.00</t>
  </si>
  <si>
    <t>Учебно-методические кабинеты, центральные бухгалтерии, группы хозяйственного обслуживания, учебные фильмотеки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</si>
  <si>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</si>
  <si>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</si>
  <si>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МУ "Отдел культуры Наурского района"</t>
  </si>
  <si>
    <t>Федеральные целевые программы</t>
  </si>
  <si>
    <t>100.00.00</t>
  </si>
  <si>
    <t>Федеральная целевая программа "Социальное развитие села до 2010 года"</t>
  </si>
  <si>
    <t>100.11.00</t>
  </si>
  <si>
    <t>Дворцы и дома культуры, другие учреждения культуры и средств массовой информации</t>
  </si>
  <si>
    <t>Библиотеки</t>
  </si>
  <si>
    <t>Другие вопросы в области культуры, кинематографии, средств массовой информации</t>
  </si>
  <si>
    <t>06</t>
  </si>
  <si>
    <t>Резервные фонды</t>
  </si>
  <si>
    <t>070.00.00</t>
  </si>
  <si>
    <t>Резервные фонды исполнительных органов государственной власти субъектов Российской Федерации</t>
  </si>
  <si>
    <t>070.04.00</t>
  </si>
  <si>
    <t>Резервный фонд Президента Чеченской Республики</t>
  </si>
  <si>
    <t>МУ "Наурская центральная районная больница"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</si>
  <si>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</si>
  <si>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</si>
  <si>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</si>
  <si>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</si>
  <si>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Амбулаторная помощь</t>
  </si>
  <si>
    <t>Поликлиники, амбулатории, диагностические центры</t>
  </si>
  <si>
    <t>Фельдшерско-акушерские пункты</t>
  </si>
  <si>
    <t>Медицинская помощь в дневных стационарах всех типов</t>
  </si>
  <si>
    <t>Другие вопросы в области здравоохранения, физической культуры и спорта</t>
  </si>
  <si>
    <t>10</t>
  </si>
  <si>
    <t>ГУ "Комплексный центр социального обслуживания населения" Наурского района</t>
  </si>
  <si>
    <t>Социальное обслуживание населения</t>
  </si>
  <si>
    <t>Учреждения социального обслуживания населения</t>
  </si>
  <si>
    <t>Отдел труда и социального развития Наурского района</t>
  </si>
  <si>
    <t>Федеральный закон от 12 января 1996 года N 8-ФЗ
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</si>
  <si>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</si>
  <si>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Статья 11 Федерального закона от 9 июня 1993 года № 5142-1 "О донорстве крови и ее компонентов", постановления Правительства Российской Федерации от 19 ноября 2004 года № 663 и № 6644</t>
  </si>
  <si>
    <t>Обеспечение мер социальной поддержки для лиц, награжденных знаком "Почетный донор СССР", "Почетный донор России"</t>
  </si>
  <si>
    <t>Ежемесячное пособие на ребенка</t>
  </si>
  <si>
    <t>Обеспечение мер социальной поддержки ветеранов труда и тружеников тыла</t>
  </si>
  <si>
    <t xml:space="preserve">Обеспечение мер социальной поддержки ветеранов труда </t>
  </si>
  <si>
    <t>Ежемесячные социальные выплаты ветеранам труда</t>
  </si>
  <si>
    <t>Оплата ЖКУ ветеранам труда</t>
  </si>
  <si>
    <t>Обеспечение мер социальной поддержки тружеников тыла</t>
  </si>
  <si>
    <t xml:space="preserve">Ежемесячные социальные выплаты труженикам тыла </t>
  </si>
  <si>
    <t>Оплата ЖКУ труженникам тыла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</si>
  <si>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</si>
  <si>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505.34.00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</si>
  <si>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</si>
  <si>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 пострадавшими от политических репрессий</t>
  </si>
  <si>
    <t>Ежемесячные социальные выплаты реабилитированным лицам и лицам признанным пострадавшими от политических репрессий</t>
  </si>
  <si>
    <t>Оплата ЖКУ реабилитированным лицам и лицам, признанными пострадавшими от политических репрессий</t>
  </si>
  <si>
    <t>Закон Российской Федерации от 18 октября 1991 года № 1761-1 "О реабилитации жертв политических репрессий"</t>
  </si>
  <si>
    <t>Единовременные денежные компенсации реабилитированным лицам</t>
  </si>
  <si>
    <t>Оказание других видов социальной помощи</t>
  </si>
  <si>
    <t>Социальное пособие малоимущим слоям населения</t>
  </si>
  <si>
    <t>Другие вопросы в области социальной политики</t>
  </si>
  <si>
    <t>ИТОГО</t>
  </si>
  <si>
    <t xml:space="preserve">                     Приложение № 3</t>
  </si>
  <si>
    <t xml:space="preserve">             №  ____ от  ___ ноября 2008 г.             </t>
  </si>
  <si>
    <t>ГУ "Наурское райфинуправление"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</si>
  <si>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</si>
  <si>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</si>
  <si>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</si>
  <si>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</si>
  <si>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</si>
  <si>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Субвенции бюджетам субъектов Российской Федерации и муниципальных образований</t>
  </si>
  <si>
    <t>Ведомственная структура расходов бюджета Наурского района на 2009 год</t>
  </si>
  <si>
    <t>Консолид</t>
  </si>
  <si>
    <t>Район</t>
  </si>
  <si>
    <t>Поселения</t>
  </si>
  <si>
    <t>Периодическая печать и издательства</t>
  </si>
  <si>
    <t>Периодическая печать</t>
  </si>
  <si>
    <t>Финансовое обеспечение оказания дополнительной медицинской помощи, оказываемой врачами-терапевтами участковыми, врачами-педиаторами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</si>
  <si>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Ищерская</t>
  </si>
  <si>
    <t>Рубежное</t>
  </si>
  <si>
    <t>Алпатово</t>
  </si>
  <si>
    <t>Чернокоз</t>
  </si>
  <si>
    <t>Наурская</t>
  </si>
  <si>
    <t>Мекенская</t>
  </si>
  <si>
    <t>Савельевск</t>
  </si>
  <si>
    <t>Калиновская</t>
  </si>
  <si>
    <t>Новотерское</t>
  </si>
  <si>
    <t>Ульяновское</t>
  </si>
  <si>
    <t>Левобережное</t>
  </si>
  <si>
    <t>Ново-Солкушино</t>
  </si>
  <si>
    <t>Фрунзенская</t>
  </si>
  <si>
    <t>Николаевская</t>
  </si>
  <si>
    <t>Условно утвержденные расходы</t>
  </si>
  <si>
    <t>План на год</t>
  </si>
  <si>
    <t>Приложение № 5</t>
  </si>
  <si>
    <t>Чеченской Республики</t>
  </si>
  <si>
    <t xml:space="preserve">к решению Совета депутатов </t>
  </si>
  <si>
    <t>11</t>
  </si>
  <si>
    <t>Резервные фонды администраций муниципальных поселений</t>
  </si>
  <si>
    <t>Ед. изм.:тыс. руб.</t>
  </si>
  <si>
    <t>Фонд оплаты труда и страховые взносы</t>
  </si>
  <si>
    <t>Прочая закупка товаров, работ и услуг для государственных нужд</t>
  </si>
  <si>
    <t>Резервные средства</t>
  </si>
  <si>
    <t>"О бюджете Ищерского сельского поселения на 2012 год"</t>
  </si>
  <si>
    <t>"О бюджете Наурского сельского поселения на 2012 год"</t>
  </si>
  <si>
    <t>Ведомственная структура расходов бюджета Ищерского сельского поселения на 2012 год</t>
  </si>
  <si>
    <t>Ведомственная структура расходов бюджета Наурского сельского поселения на 2012 год</t>
  </si>
  <si>
    <t>Наурского сельского поселения</t>
  </si>
  <si>
    <t>Закупка товаров, работ, услуг в целях капитального ремонта государственного имущества</t>
  </si>
  <si>
    <t>Капитальный ремонт государственного жилого фонда субъектов Российской Федерации и муниципального жилищного фонда</t>
  </si>
  <si>
    <t>Закупка товаров, работ, услуг в сфере информационно-коммуникационных технологий</t>
  </si>
  <si>
    <t>Шелковского муниципального района</t>
  </si>
  <si>
    <t>Иные выплаты персоналу,за исключением фонда оплаты труда</t>
  </si>
  <si>
    <t>Накопительные взносы</t>
  </si>
  <si>
    <t>440.99.00</t>
  </si>
  <si>
    <t>Культура,кинематография и средства массовой информации</t>
  </si>
  <si>
    <t>Дома культуры и клубы</t>
  </si>
  <si>
    <t xml:space="preserve"> </t>
  </si>
  <si>
    <t>Администрация Курдюковского сельского поселения</t>
  </si>
  <si>
    <t>наименование министерств и ведомств</t>
  </si>
  <si>
    <t>Ведомственная структура   Курдюковского сельского поселения на 2017 год</t>
  </si>
  <si>
    <t>Транспортные услуги</t>
  </si>
  <si>
    <t>Приложение № 6</t>
  </si>
  <si>
    <t>002.00.08000</t>
  </si>
  <si>
    <t>002.00.04000</t>
  </si>
  <si>
    <t>001.00.36000</t>
  </si>
  <si>
    <t>600.00.01000</t>
  </si>
  <si>
    <t>600.00.05000</t>
  </si>
  <si>
    <t>440.00.99000</t>
  </si>
  <si>
    <t>350.00.02000</t>
  </si>
  <si>
    <t>350.00.00000</t>
  </si>
  <si>
    <t>001.00.00000</t>
  </si>
  <si>
    <t>070.00.05020</t>
  </si>
  <si>
    <t>002.00.00000</t>
  </si>
  <si>
    <t>№___     от   "___"________ 2017г.</t>
  </si>
  <si>
    <t xml:space="preserve">  Дубовского сельского поселения</t>
  </si>
  <si>
    <t>"О бюджете  Дубовского поселения на 2017 год"</t>
  </si>
  <si>
    <t>Ведомственная структура   Дубовского сельского поселения на 2017 год</t>
  </si>
  <si>
    <t>Администрация Дубовского сельского поселения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</si>
</sst>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000"/>
    <numFmt numFmtId="166" formatCode="* 000;* \-000;* &quot; &quot;??;@"/>
    <numFmt numFmtId="167" formatCode="* 00;* \-00;* &quot; &quot;??;@"/>
    <numFmt numFmtId="168" formatCode="* 0000;* \-0000;* &quot; &quot;??;@"/>
    <numFmt numFmtId="169" formatCode="* 000\.00\.00;* \-000\.00\.00;* &quot; &quot;??;@"/>
    <numFmt numFmtId="170" formatCode="#,##0.00;[Red]\-#,##0.00;0.00"/>
    <numFmt numFmtId="171" formatCode="#,##0.000;[Red]\-#,##0.000;0.000"/>
    <numFmt numFmtId="172" formatCode="#,##0.000_ ;[Red]\-#,##0.000\ "/>
    <numFmt numFmtId="173" formatCode="#,##0.0;[Red]\-#,##0.0;0.0"/>
    <numFmt numFmtId="174" formatCode="#,##0.0_ ;[Red]\-#,##0.0\ "/>
  </numFmts>
  <fonts count="1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2" applyNumberFormat="1" applyFont="1" applyFill="1" applyAlignment="1" applyProtection="1">
      <protection hidden="1"/>
    </xf>
    <xf numFmtId="0" fontId="1" fillId="0" borderId="0" xfId="2" applyProtection="1">
      <protection hidden="1"/>
    </xf>
    <xf numFmtId="0" fontId="3" fillId="0" borderId="0" xfId="2" applyFont="1" applyAlignment="1" applyProtection="1">
      <protection hidden="1"/>
    </xf>
    <xf numFmtId="0" fontId="3" fillId="0" borderId="0" xfId="0" applyFont="1" applyAlignment="1"/>
    <xf numFmtId="0" fontId="1" fillId="0" borderId="0" xfId="2"/>
    <xf numFmtId="0" fontId="2" fillId="0" borderId="0" xfId="2" applyNumberFormat="1" applyFont="1" applyFill="1" applyAlignment="1" applyProtection="1">
      <alignment horizontal="centerContinuous" wrapText="1"/>
      <protection hidden="1"/>
    </xf>
    <xf numFmtId="0" fontId="6" fillId="0" borderId="0" xfId="2" applyNumberFormat="1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6" fillId="0" borderId="0" xfId="2" applyNumberFormat="1" applyFont="1" applyFill="1" applyBorder="1" applyAlignment="1" applyProtection="1">
      <protection hidden="1"/>
    </xf>
    <xf numFmtId="0" fontId="1" fillId="0" borderId="0" xfId="2" applyNumberFormat="1" applyFont="1" applyFill="1" applyBorder="1" applyAlignment="1" applyProtection="1">
      <protection hidden="1"/>
    </xf>
    <xf numFmtId="0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2" applyNumberFormat="1" applyFont="1" applyFill="1" applyBorder="1" applyAlignment="1" applyProtection="1">
      <alignment horizontal="centerContinuous"/>
      <protection hidden="1"/>
    </xf>
    <xf numFmtId="0" fontId="11" fillId="0" borderId="1" xfId="2" applyNumberFormat="1" applyFont="1" applyFill="1" applyBorder="1" applyAlignment="1" applyProtection="1">
      <alignment horizontal="center"/>
      <protection hidden="1"/>
    </xf>
    <xf numFmtId="165" fontId="8" fillId="0" borderId="1" xfId="2" applyNumberFormat="1" applyFont="1" applyFill="1" applyBorder="1" applyAlignment="1" applyProtection="1">
      <alignment horizontal="left" vertical="top" wrapText="1"/>
      <protection hidden="1"/>
    </xf>
    <xf numFmtId="166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8" fontId="8" fillId="0" borderId="1" xfId="2" applyNumberFormat="1" applyFont="1" applyFill="1" applyBorder="1" applyAlignment="1" applyProtection="1">
      <alignment horizontal="center" vertical="center"/>
      <protection hidden="1"/>
    </xf>
    <xf numFmtId="169" fontId="8" fillId="0" borderId="1" xfId="2" applyNumberFormat="1" applyFont="1" applyFill="1" applyBorder="1" applyAlignment="1" applyProtection="1">
      <alignment horizontal="center" vertical="center"/>
      <protection hidden="1"/>
    </xf>
    <xf numFmtId="170" fontId="8" fillId="0" borderId="1" xfId="2" applyNumberFormat="1" applyFont="1" applyFill="1" applyBorder="1" applyAlignment="1" applyProtection="1">
      <alignment horizontal="right" vertical="center"/>
      <protection hidden="1"/>
    </xf>
    <xf numFmtId="0" fontId="1" fillId="0" borderId="0" xfId="2" applyNumberFormat="1" applyFont="1" applyFill="1" applyBorder="1" applyAlignment="1" applyProtection="1">
      <alignment vertical="center"/>
      <protection hidden="1"/>
    </xf>
    <xf numFmtId="166" fontId="12" fillId="0" borderId="1" xfId="2" applyNumberFormat="1" applyFont="1" applyFill="1" applyBorder="1" applyAlignment="1" applyProtection="1">
      <alignment horizontal="center" vertical="center"/>
      <protection hidden="1"/>
    </xf>
    <xf numFmtId="167" fontId="12" fillId="0" borderId="1" xfId="2" applyNumberFormat="1" applyFont="1" applyFill="1" applyBorder="1" applyAlignment="1" applyProtection="1">
      <alignment horizontal="center" vertical="center"/>
      <protection hidden="1"/>
    </xf>
    <xf numFmtId="169" fontId="12" fillId="0" borderId="1" xfId="2" applyNumberFormat="1" applyFont="1" applyFill="1" applyBorder="1" applyAlignment="1" applyProtection="1">
      <alignment horizontal="center" vertical="center"/>
      <protection hidden="1"/>
    </xf>
    <xf numFmtId="171" fontId="12" fillId="0" borderId="1" xfId="2" applyNumberFormat="1" applyFont="1" applyFill="1" applyBorder="1" applyAlignment="1" applyProtection="1">
      <alignment horizontal="right" vertical="center"/>
      <protection hidden="1"/>
    </xf>
    <xf numFmtId="0" fontId="1" fillId="0" borderId="0" xfId="2" applyAlignment="1">
      <alignment vertical="center"/>
    </xf>
    <xf numFmtId="165" fontId="9" fillId="0" borderId="1" xfId="2" applyNumberFormat="1" applyFont="1" applyFill="1" applyBorder="1" applyAlignment="1" applyProtection="1">
      <alignment wrapText="1"/>
      <protection hidden="1"/>
    </xf>
    <xf numFmtId="49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 applyProtection="1">
      <alignment vertical="center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166" fontId="14" fillId="0" borderId="1" xfId="2" applyNumberFormat="1" applyFont="1" applyFill="1" applyBorder="1" applyAlignment="1" applyProtection="1">
      <alignment horizontal="center" vertical="center"/>
      <protection hidden="1"/>
    </xf>
    <xf numFmtId="167" fontId="14" fillId="0" borderId="1" xfId="2" applyNumberFormat="1" applyFont="1" applyFill="1" applyBorder="1" applyAlignment="1" applyProtection="1">
      <alignment horizontal="center" vertical="center"/>
      <protection hidden="1"/>
    </xf>
    <xf numFmtId="49" fontId="14" fillId="0" borderId="1" xfId="2" applyNumberFormat="1" applyFont="1" applyFill="1" applyBorder="1" applyAlignment="1" applyProtection="1">
      <alignment horizontal="center" vertical="center"/>
      <protection hidden="1"/>
    </xf>
    <xf numFmtId="169" fontId="14" fillId="0" borderId="1" xfId="2" applyNumberFormat="1" applyFont="1" applyFill="1" applyBorder="1" applyAlignment="1" applyProtection="1">
      <alignment horizontal="center" vertical="center"/>
      <protection hidden="1"/>
    </xf>
    <xf numFmtId="171" fontId="14" fillId="0" borderId="1" xfId="2" applyNumberFormat="1" applyFont="1" applyFill="1" applyBorder="1" applyAlignment="1" applyProtection="1">
      <alignment horizontal="right" vertical="center"/>
      <protection hidden="1"/>
    </xf>
    <xf numFmtId="0" fontId="1" fillId="0" borderId="0" xfId="2" applyFont="1" applyAlignment="1">
      <alignment vertical="center"/>
    </xf>
    <xf numFmtId="165" fontId="9" fillId="0" borderId="1" xfId="2" applyNumberFormat="1" applyFont="1" applyFill="1" applyBorder="1" applyAlignment="1" applyProtection="1">
      <alignment vertical="center" wrapText="1"/>
      <protection hidden="1"/>
    </xf>
    <xf numFmtId="165" fontId="10" fillId="0" borderId="1" xfId="2" applyNumberFormat="1" applyFont="1" applyFill="1" applyBorder="1" applyAlignment="1" applyProtection="1">
      <alignment horizontal="left" vertical="center" wrapText="1"/>
      <protection hidden="1"/>
    </xf>
    <xf numFmtId="168" fontId="14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0" xfId="2" applyFill="1" applyAlignment="1">
      <alignment vertical="center"/>
    </xf>
    <xf numFmtId="0" fontId="1" fillId="0" borderId="0" xfId="2" applyFont="1" applyFill="1" applyAlignment="1">
      <alignment vertical="center"/>
    </xf>
    <xf numFmtId="165" fontId="10" fillId="0" borderId="1" xfId="2" applyNumberFormat="1" applyFont="1" applyFill="1" applyBorder="1" applyAlignment="1" applyProtection="1">
      <alignment vertical="center" wrapText="1"/>
      <protection hidden="1"/>
    </xf>
    <xf numFmtId="49" fontId="6" fillId="0" borderId="1" xfId="2" applyNumberFormat="1" applyFont="1" applyFill="1" applyBorder="1" applyAlignment="1" applyProtection="1">
      <alignment horizontal="center" vertical="center"/>
      <protection hidden="1"/>
    </xf>
    <xf numFmtId="49" fontId="8" fillId="0" borderId="1" xfId="2" applyNumberFormat="1" applyFont="1" applyFill="1" applyBorder="1" applyAlignment="1" applyProtection="1">
      <alignment horizontal="center" vertical="center"/>
      <protection hidden="1"/>
    </xf>
    <xf numFmtId="165" fontId="9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2" applyNumberFormat="1" applyFont="1" applyFill="1" applyAlignment="1" applyProtection="1">
      <protection hidden="1"/>
    </xf>
    <xf numFmtId="171" fontId="9" fillId="0" borderId="1" xfId="2" applyNumberFormat="1" applyFont="1" applyFill="1" applyBorder="1" applyAlignment="1" applyProtection="1">
      <protection hidden="1"/>
    </xf>
    <xf numFmtId="0" fontId="8" fillId="0" borderId="0" xfId="2" applyNumberFormat="1" applyFont="1" applyFill="1" applyAlignment="1" applyProtection="1">
      <alignment horizontal="left" vertical="center" wrapText="1"/>
      <protection hidden="1"/>
    </xf>
    <xf numFmtId="0" fontId="8" fillId="0" borderId="0" xfId="2" applyNumberFormat="1" applyFont="1" applyFill="1" applyProtection="1">
      <protection hidden="1"/>
    </xf>
    <xf numFmtId="0" fontId="8" fillId="0" borderId="0" xfId="2" applyNumberFormat="1" applyFont="1" applyFill="1" applyAlignment="1" applyProtection="1">
      <alignment horizontal="left" vertical="center"/>
      <protection hidden="1"/>
    </xf>
    <xf numFmtId="171" fontId="12" fillId="2" borderId="1" xfId="2" applyNumberFormat="1" applyFont="1" applyFill="1" applyBorder="1" applyAlignment="1" applyProtection="1">
      <alignment horizontal="right" vertical="center"/>
      <protection hidden="1"/>
    </xf>
    <xf numFmtId="165" fontId="12" fillId="0" borderId="1" xfId="2" applyNumberFormat="1" applyFont="1" applyFill="1" applyBorder="1" applyAlignment="1" applyProtection="1">
      <alignment wrapText="1"/>
      <protection hidden="1"/>
    </xf>
    <xf numFmtId="0" fontId="1" fillId="0" borderId="0" xfId="2" applyFill="1" applyProtection="1">
      <protection hidden="1"/>
    </xf>
    <xf numFmtId="49" fontId="3" fillId="0" borderId="0" xfId="2" applyNumberFormat="1" applyFont="1" applyFill="1" applyAlignment="1" applyProtection="1">
      <protection hidden="1"/>
    </xf>
    <xf numFmtId="0" fontId="3" fillId="0" borderId="0" xfId="2" applyFont="1" applyFill="1" applyAlignment="1" applyProtection="1">
      <protection hidden="1"/>
    </xf>
    <xf numFmtId="0" fontId="3" fillId="0" borderId="0" xfId="0" applyFont="1" applyFill="1" applyAlignment="1"/>
    <xf numFmtId="0" fontId="1" fillId="0" borderId="0" xfId="2" applyFill="1"/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" applyNumberFormat="1" applyFont="1" applyFill="1" applyBorder="1" applyAlignment="1" applyProtection="1">
      <alignment horizontal="center" vertical="center" wrapText="1"/>
      <protection hidden="1"/>
    </xf>
    <xf numFmtId="172" fontId="1" fillId="0" borderId="0" xfId="2" applyNumberFormat="1" applyFont="1" applyAlignment="1">
      <alignment vertical="center"/>
    </xf>
    <xf numFmtId="165" fontId="9" fillId="3" borderId="1" xfId="2" applyNumberFormat="1" applyFont="1" applyFill="1" applyBorder="1" applyAlignment="1" applyProtection="1">
      <alignment wrapText="1"/>
      <protection hidden="1"/>
    </xf>
    <xf numFmtId="166" fontId="12" fillId="3" borderId="1" xfId="2" applyNumberFormat="1" applyFont="1" applyFill="1" applyBorder="1" applyAlignment="1" applyProtection="1">
      <alignment horizontal="center" vertical="center"/>
      <protection hidden="1"/>
    </xf>
    <xf numFmtId="167" fontId="12" fillId="3" borderId="1" xfId="2" applyNumberFormat="1" applyFont="1" applyFill="1" applyBorder="1" applyAlignment="1" applyProtection="1">
      <alignment horizontal="center" vertical="center"/>
      <protection hidden="1"/>
    </xf>
    <xf numFmtId="168" fontId="12" fillId="3" borderId="1" xfId="2" applyNumberFormat="1" applyFont="1" applyFill="1" applyBorder="1" applyAlignment="1" applyProtection="1">
      <alignment horizontal="center" vertical="center"/>
      <protection hidden="1"/>
    </xf>
    <xf numFmtId="169" fontId="12" fillId="3" borderId="1" xfId="2" applyNumberFormat="1" applyFont="1" applyFill="1" applyBorder="1" applyAlignment="1" applyProtection="1">
      <alignment horizontal="center" vertical="center"/>
      <protection hidden="1"/>
    </xf>
    <xf numFmtId="171" fontId="12" fillId="3" borderId="1" xfId="2" applyNumberFormat="1" applyFont="1" applyFill="1" applyBorder="1" applyAlignment="1" applyProtection="1">
      <alignment horizontal="right" vertical="center"/>
      <protection hidden="1"/>
    </xf>
    <xf numFmtId="49" fontId="12" fillId="3" borderId="1" xfId="2" applyNumberFormat="1" applyFont="1" applyFill="1" applyBorder="1" applyAlignment="1" applyProtection="1">
      <alignment horizontal="center" vertical="center"/>
      <protection hidden="1"/>
    </xf>
    <xf numFmtId="165" fontId="9" fillId="4" borderId="1" xfId="2" applyNumberFormat="1" applyFont="1" applyFill="1" applyBorder="1" applyAlignment="1" applyProtection="1">
      <alignment vertical="top" wrapText="1"/>
      <protection hidden="1"/>
    </xf>
    <xf numFmtId="166" fontId="12" fillId="4" borderId="1" xfId="2" applyNumberFormat="1" applyFont="1" applyFill="1" applyBorder="1" applyAlignment="1" applyProtection="1">
      <alignment horizontal="center" vertical="center"/>
      <protection hidden="1"/>
    </xf>
    <xf numFmtId="167" fontId="12" fillId="4" borderId="1" xfId="2" applyNumberFormat="1" applyFont="1" applyFill="1" applyBorder="1" applyAlignment="1" applyProtection="1">
      <alignment horizontal="center" vertical="center"/>
      <protection hidden="1"/>
    </xf>
    <xf numFmtId="168" fontId="12" fillId="4" borderId="1" xfId="2" applyNumberFormat="1" applyFont="1" applyFill="1" applyBorder="1" applyAlignment="1" applyProtection="1">
      <alignment horizontal="center" vertical="center"/>
      <protection hidden="1"/>
    </xf>
    <xf numFmtId="169" fontId="12" fillId="4" borderId="1" xfId="2" applyNumberFormat="1" applyFont="1" applyFill="1" applyBorder="1" applyAlignment="1" applyProtection="1">
      <alignment horizontal="center" vertical="center"/>
      <protection hidden="1"/>
    </xf>
    <xf numFmtId="171" fontId="12" fillId="4" borderId="1" xfId="2" applyNumberFormat="1" applyFont="1" applyFill="1" applyBorder="1" applyAlignment="1" applyProtection="1">
      <alignment horizontal="right" vertical="center"/>
      <protection hidden="1"/>
    </xf>
    <xf numFmtId="165" fontId="9" fillId="4" borderId="1" xfId="2" applyNumberFormat="1" applyFont="1" applyFill="1" applyBorder="1" applyAlignment="1" applyProtection="1">
      <alignment horizontal="left" vertical="top" wrapText="1"/>
      <protection hidden="1"/>
    </xf>
    <xf numFmtId="0" fontId="10" fillId="0" borderId="0" xfId="3" applyFont="1" applyAlignment="1">
      <alignment horizontal="right"/>
    </xf>
    <xf numFmtId="165" fontId="10" fillId="0" borderId="0" xfId="3" applyNumberFormat="1" applyFont="1" applyFill="1" applyAlignment="1" applyProtection="1">
      <alignment horizontal="right"/>
      <protection hidden="1"/>
    </xf>
    <xf numFmtId="173" fontId="12" fillId="0" borderId="1" xfId="2" applyNumberFormat="1" applyFont="1" applyFill="1" applyBorder="1" applyAlignment="1" applyProtection="1">
      <alignment horizontal="right" vertical="center" indent="1"/>
      <protection hidden="1"/>
    </xf>
    <xf numFmtId="173" fontId="14" fillId="0" borderId="1" xfId="2" applyNumberFormat="1" applyFont="1" applyFill="1" applyBorder="1" applyAlignment="1" applyProtection="1">
      <alignment horizontal="right" vertical="center" indent="1"/>
      <protection hidden="1"/>
    </xf>
    <xf numFmtId="0" fontId="1" fillId="0" borderId="0" xfId="2" applyFill="1" applyAlignment="1">
      <alignment horizontal="right"/>
    </xf>
    <xf numFmtId="0" fontId="10" fillId="0" borderId="0" xfId="3" applyNumberFormat="1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173" fontId="12" fillId="5" borderId="1" xfId="2" applyNumberFormat="1" applyFont="1" applyFill="1" applyBorder="1" applyAlignment="1" applyProtection="1">
      <alignment horizontal="right" vertical="center" indent="1"/>
      <protection hidden="1"/>
    </xf>
    <xf numFmtId="173" fontId="14" fillId="5" borderId="1" xfId="2" applyNumberFormat="1" applyFont="1" applyFill="1" applyBorder="1" applyAlignment="1" applyProtection="1">
      <alignment horizontal="right" vertical="center" indent="1"/>
      <protection hidden="1"/>
    </xf>
    <xf numFmtId="173" fontId="12" fillId="6" borderId="1" xfId="2" applyNumberFormat="1" applyFont="1" applyFill="1" applyBorder="1" applyAlignment="1" applyProtection="1">
      <alignment horizontal="right" vertical="center" indent="1"/>
      <protection hidden="1"/>
    </xf>
    <xf numFmtId="165" fontId="9" fillId="6" borderId="1" xfId="2" applyNumberFormat="1" applyFont="1" applyFill="1" applyBorder="1" applyAlignment="1" applyProtection="1">
      <alignment horizontal="left" vertical="top" wrapText="1"/>
      <protection hidden="1"/>
    </xf>
    <xf numFmtId="166" fontId="12" fillId="6" borderId="1" xfId="2" applyNumberFormat="1" applyFont="1" applyFill="1" applyBorder="1" applyAlignment="1" applyProtection="1">
      <alignment horizontal="center" vertical="center"/>
      <protection hidden="1"/>
    </xf>
    <xf numFmtId="167" fontId="12" fillId="6" borderId="1" xfId="2" applyNumberFormat="1" applyFont="1" applyFill="1" applyBorder="1" applyAlignment="1" applyProtection="1">
      <alignment horizontal="center" vertical="center"/>
      <protection hidden="1"/>
    </xf>
    <xf numFmtId="168" fontId="12" fillId="6" borderId="1" xfId="2" applyNumberFormat="1" applyFont="1" applyFill="1" applyBorder="1" applyAlignment="1" applyProtection="1">
      <alignment horizontal="center" vertical="center"/>
      <protection hidden="1"/>
    </xf>
    <xf numFmtId="169" fontId="12" fillId="6" borderId="1" xfId="2" applyNumberFormat="1" applyFont="1" applyFill="1" applyBorder="1" applyAlignment="1" applyProtection="1">
      <alignment horizontal="center" vertical="center"/>
      <protection hidden="1"/>
    </xf>
    <xf numFmtId="173" fontId="12" fillId="7" borderId="1" xfId="2" applyNumberFormat="1" applyFont="1" applyFill="1" applyBorder="1" applyAlignment="1" applyProtection="1">
      <alignment horizontal="right" vertical="center" indent="1"/>
      <protection hidden="1"/>
    </xf>
    <xf numFmtId="165" fontId="9" fillId="2" borderId="1" xfId="2" applyNumberFormat="1" applyFont="1" applyFill="1" applyBorder="1" applyAlignment="1" applyProtection="1">
      <alignment wrapText="1"/>
      <protection hidden="1"/>
    </xf>
    <xf numFmtId="166" fontId="12" fillId="2" borderId="1" xfId="2" applyNumberFormat="1" applyFont="1" applyFill="1" applyBorder="1" applyAlignment="1" applyProtection="1">
      <alignment horizontal="center" vertical="center"/>
      <protection hidden="1"/>
    </xf>
    <xf numFmtId="167" fontId="12" fillId="2" borderId="1" xfId="2" applyNumberFormat="1" applyFont="1" applyFill="1" applyBorder="1" applyAlignment="1" applyProtection="1">
      <alignment horizontal="center" vertical="center"/>
      <protection hidden="1"/>
    </xf>
    <xf numFmtId="169" fontId="12" fillId="2" borderId="1" xfId="2" applyNumberFormat="1" applyFont="1" applyFill="1" applyBorder="1" applyAlignment="1" applyProtection="1">
      <alignment horizontal="center" vertical="center"/>
      <protection hidden="1"/>
    </xf>
    <xf numFmtId="173" fontId="12" fillId="2" borderId="1" xfId="2" applyNumberFormat="1" applyFont="1" applyFill="1" applyBorder="1" applyAlignment="1" applyProtection="1">
      <alignment horizontal="right" vertical="center" indent="1"/>
      <protection hidden="1"/>
    </xf>
    <xf numFmtId="168" fontId="12" fillId="2" borderId="1" xfId="2" applyNumberFormat="1" applyFont="1" applyFill="1" applyBorder="1" applyAlignment="1" applyProtection="1">
      <alignment horizontal="center" vertical="center"/>
      <protection hidden="1"/>
    </xf>
    <xf numFmtId="165" fontId="9" fillId="2" borderId="1" xfId="2" applyNumberFormat="1" applyFont="1" applyFill="1" applyBorder="1" applyAlignment="1" applyProtection="1">
      <alignment horizontal="left" vertical="center" wrapText="1"/>
      <protection hidden="1"/>
    </xf>
    <xf numFmtId="167" fontId="14" fillId="2" borderId="1" xfId="2" applyNumberFormat="1" applyFont="1" applyFill="1" applyBorder="1" applyAlignment="1" applyProtection="1">
      <alignment horizontal="center" vertical="center"/>
      <protection hidden="1"/>
    </xf>
    <xf numFmtId="49" fontId="14" fillId="2" borderId="1" xfId="2" applyNumberFormat="1" applyFont="1" applyFill="1" applyBorder="1" applyAlignment="1" applyProtection="1">
      <alignment horizontal="center" vertical="center"/>
      <protection hidden="1"/>
    </xf>
    <xf numFmtId="169" fontId="14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2" applyNumberFormat="1" applyFont="1" applyFill="1" applyBorder="1" applyAlignment="1" applyProtection="1">
      <alignment horizontal="center" vertical="center"/>
      <protection hidden="1"/>
    </xf>
    <xf numFmtId="165" fontId="10" fillId="5" borderId="1" xfId="2" applyNumberFormat="1" applyFont="1" applyFill="1" applyBorder="1" applyAlignment="1" applyProtection="1">
      <alignment horizontal="left" vertical="center" wrapText="1"/>
      <protection hidden="1"/>
    </xf>
    <xf numFmtId="167" fontId="14" fillId="5" borderId="1" xfId="2" applyNumberFormat="1" applyFont="1" applyFill="1" applyBorder="1" applyAlignment="1" applyProtection="1">
      <alignment horizontal="center" vertical="center"/>
      <protection hidden="1"/>
    </xf>
    <xf numFmtId="49" fontId="14" fillId="5" borderId="1" xfId="2" applyNumberFormat="1" applyFont="1" applyFill="1" applyBorder="1" applyAlignment="1" applyProtection="1">
      <alignment horizontal="center" vertical="center"/>
      <protection hidden="1"/>
    </xf>
    <xf numFmtId="169" fontId="14" fillId="5" borderId="1" xfId="2" applyNumberFormat="1" applyFont="1" applyFill="1" applyBorder="1" applyAlignment="1" applyProtection="1">
      <alignment horizontal="center" vertical="center"/>
      <protection hidden="1"/>
    </xf>
    <xf numFmtId="166" fontId="14" fillId="5" borderId="1" xfId="2" applyNumberFormat="1" applyFont="1" applyFill="1" applyBorder="1" applyAlignment="1" applyProtection="1">
      <alignment horizontal="center" vertical="center"/>
      <protection hidden="1"/>
    </xf>
    <xf numFmtId="165" fontId="9" fillId="7" borderId="1" xfId="2" applyNumberFormat="1" applyFont="1" applyFill="1" applyBorder="1" applyAlignment="1" applyProtection="1">
      <alignment wrapText="1"/>
      <protection hidden="1"/>
    </xf>
    <xf numFmtId="166" fontId="12" fillId="7" borderId="1" xfId="2" applyNumberFormat="1" applyFont="1" applyFill="1" applyBorder="1" applyAlignment="1" applyProtection="1">
      <alignment horizontal="center" vertical="center"/>
      <protection hidden="1"/>
    </xf>
    <xf numFmtId="167" fontId="12" fillId="7" borderId="1" xfId="2" applyNumberFormat="1" applyFont="1" applyFill="1" applyBorder="1" applyAlignment="1" applyProtection="1">
      <alignment horizontal="center" vertical="center"/>
      <protection hidden="1"/>
    </xf>
    <xf numFmtId="49" fontId="12" fillId="7" borderId="1" xfId="2" applyNumberFormat="1" applyFont="1" applyFill="1" applyBorder="1" applyAlignment="1" applyProtection="1">
      <alignment horizontal="center" vertical="center"/>
      <protection hidden="1"/>
    </xf>
    <xf numFmtId="169" fontId="12" fillId="7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/>
    <xf numFmtId="174" fontId="1" fillId="0" borderId="0" xfId="2" applyNumberFormat="1" applyFont="1" applyFill="1" applyAlignment="1">
      <alignment vertical="center"/>
    </xf>
    <xf numFmtId="167" fontId="14" fillId="8" borderId="1" xfId="2" applyNumberFormat="1" applyFont="1" applyFill="1" applyBorder="1" applyAlignment="1" applyProtection="1">
      <alignment horizontal="center" vertical="center"/>
      <protection hidden="1"/>
    </xf>
    <xf numFmtId="49" fontId="14" fillId="8" borderId="1" xfId="2" applyNumberFormat="1" applyFont="1" applyFill="1" applyBorder="1" applyAlignment="1" applyProtection="1">
      <alignment horizontal="center" vertical="center"/>
      <protection hidden="1"/>
    </xf>
    <xf numFmtId="169" fontId="14" fillId="8" borderId="1" xfId="2" applyNumberFormat="1" applyFont="1" applyFill="1" applyBorder="1" applyAlignment="1" applyProtection="1">
      <alignment horizontal="center" vertical="center"/>
      <protection hidden="1"/>
    </xf>
    <xf numFmtId="166" fontId="14" fillId="8" borderId="1" xfId="2" applyNumberFormat="1" applyFont="1" applyFill="1" applyBorder="1" applyAlignment="1" applyProtection="1">
      <alignment horizontal="center" vertical="center"/>
      <protection hidden="1"/>
    </xf>
    <xf numFmtId="49" fontId="12" fillId="9" borderId="1" xfId="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0" fontId="5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/>
      <protection hidden="1"/>
    </xf>
    <xf numFmtId="165" fontId="10" fillId="0" borderId="2" xfId="2" applyNumberFormat="1" applyFont="1" applyFill="1" applyBorder="1" applyAlignment="1" applyProtection="1">
      <alignment horizontal="left" vertical="center" wrapText="1"/>
      <protection hidden="1"/>
    </xf>
    <xf numFmtId="165" fontId="10" fillId="0" borderId="4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2" applyNumberFormat="1" applyFont="1" applyFill="1" applyAlignment="1" applyProtection="1">
      <alignment horizontal="center"/>
      <protection hidden="1"/>
    </xf>
    <xf numFmtId="0" fontId="3" fillId="0" borderId="0" xfId="2" applyFont="1" applyAlignment="1" applyProtection="1">
      <protection hidden="1"/>
    </xf>
    <xf numFmtId="0" fontId="3" fillId="0" borderId="0" xfId="0" applyFont="1" applyAlignment="1"/>
    <xf numFmtId="0" fontId="3" fillId="0" borderId="0" xfId="2" applyFont="1" applyFill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_tmp 2" xfId="2"/>
    <cellStyle name="Обычный_Tmp1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Zeros="0" tabSelected="1" view="pageBreakPreview" topLeftCell="A37" zoomScaleSheetLayoutView="100" workbookViewId="0">
      <selection activeCell="H26" sqref="H26"/>
    </sheetView>
  </sheetViews>
  <sheetFormatPr defaultRowHeight="12.75"/>
  <cols>
    <col min="1" max="1" width="1.42578125" style="57" customWidth="1"/>
    <col min="2" max="2" width="60.28515625" style="5" customWidth="1"/>
    <col min="3" max="3" width="6.85546875" style="5" customWidth="1"/>
    <col min="4" max="4" width="6.42578125" style="5" customWidth="1"/>
    <col min="5" max="5" width="5.7109375" style="5" customWidth="1"/>
    <col min="6" max="6" width="9.7109375" style="5" customWidth="1"/>
    <col min="7" max="7" width="7" style="5" customWidth="1"/>
    <col min="8" max="8" width="11.85546875" style="80" customWidth="1"/>
    <col min="9" max="9" width="10.85546875" style="57" hidden="1" customWidth="1"/>
    <col min="10" max="10" width="9.140625" style="5"/>
    <col min="11" max="11" width="9.140625" style="5" hidden="1" customWidth="1"/>
    <col min="12" max="12" width="22.5703125" style="5" hidden="1" customWidth="1"/>
    <col min="13" max="13" width="9.140625" style="5" hidden="1" customWidth="1"/>
    <col min="14" max="14" width="11.85546875" style="5" bestFit="1" customWidth="1"/>
    <col min="15" max="16384" width="9.140625" style="5"/>
  </cols>
  <sheetData>
    <row r="1" spans="1:14" ht="15" customHeight="1">
      <c r="A1" s="1"/>
      <c r="B1" s="2"/>
      <c r="D1" s="4"/>
      <c r="E1" s="4"/>
      <c r="F1" s="4"/>
      <c r="G1" s="4"/>
      <c r="H1" s="76" t="s">
        <v>183</v>
      </c>
      <c r="I1" s="76"/>
    </row>
    <row r="2" spans="1:14" ht="12" customHeight="1">
      <c r="A2" s="1"/>
      <c r="B2" s="53"/>
      <c r="C2" s="121" t="s">
        <v>185</v>
      </c>
      <c r="D2" s="121"/>
      <c r="E2" s="122"/>
      <c r="F2" s="122"/>
      <c r="G2" s="122"/>
      <c r="H2" s="122"/>
      <c r="I2" s="76"/>
    </row>
    <row r="3" spans="1:14">
      <c r="A3" s="1"/>
      <c r="B3" s="53"/>
      <c r="C3" s="121" t="s">
        <v>224</v>
      </c>
      <c r="D3" s="121"/>
      <c r="E3" s="122"/>
      <c r="F3" s="122"/>
      <c r="G3" s="122"/>
      <c r="H3" s="122"/>
      <c r="I3" s="81"/>
    </row>
    <row r="4" spans="1:14">
      <c r="A4" s="1"/>
      <c r="B4" s="53" t="s">
        <v>206</v>
      </c>
      <c r="C4" s="121" t="s">
        <v>200</v>
      </c>
      <c r="D4" s="121"/>
      <c r="E4" s="122"/>
      <c r="F4" s="122"/>
      <c r="G4" s="122"/>
      <c r="H4" s="122"/>
      <c r="I4" s="81"/>
    </row>
    <row r="5" spans="1:14">
      <c r="A5" s="1"/>
      <c r="B5" s="53"/>
      <c r="C5" s="121" t="s">
        <v>184</v>
      </c>
      <c r="D5" s="121"/>
      <c r="E5" s="122"/>
      <c r="F5" s="122"/>
      <c r="G5" s="122"/>
      <c r="H5" s="122"/>
      <c r="I5" s="77"/>
    </row>
    <row r="6" spans="1:14">
      <c r="A6" s="1"/>
      <c r="B6" s="53"/>
      <c r="C6" s="121" t="s">
        <v>223</v>
      </c>
      <c r="D6" s="121"/>
      <c r="E6" s="122"/>
      <c r="F6" s="122"/>
      <c r="G6" s="122"/>
      <c r="H6" s="122"/>
      <c r="I6" s="76"/>
    </row>
    <row r="7" spans="1:14">
      <c r="A7" s="53"/>
      <c r="B7" s="53"/>
      <c r="C7" s="129" t="s">
        <v>225</v>
      </c>
      <c r="D7" s="129"/>
      <c r="E7" s="130"/>
      <c r="F7" s="130"/>
      <c r="G7" s="130"/>
      <c r="H7" s="130"/>
      <c r="I7" s="76"/>
    </row>
    <row r="8" spans="1:14" ht="23.25" customHeight="1">
      <c r="A8" s="53"/>
      <c r="B8" s="53"/>
      <c r="C8" s="53"/>
      <c r="D8" s="53"/>
      <c r="E8" s="53"/>
      <c r="F8" s="53"/>
      <c r="G8" s="53"/>
      <c r="H8" s="76"/>
      <c r="I8" s="76"/>
    </row>
    <row r="9" spans="1:14" ht="51.75" customHeight="1">
      <c r="A9" s="6"/>
      <c r="B9" s="124" t="s">
        <v>226</v>
      </c>
      <c r="C9" s="124"/>
      <c r="D9" s="124"/>
      <c r="E9" s="124"/>
      <c r="F9" s="124"/>
      <c r="G9" s="124"/>
      <c r="H9" s="124"/>
    </row>
    <row r="10" spans="1:14" ht="18.75" customHeight="1">
      <c r="A10" s="7"/>
      <c r="B10" s="7"/>
      <c r="C10" s="7"/>
      <c r="D10" s="7"/>
      <c r="E10" s="7"/>
      <c r="F10" s="7"/>
      <c r="G10" s="7"/>
      <c r="H10" s="8" t="s">
        <v>188</v>
      </c>
      <c r="I10" s="8">
        <v>1</v>
      </c>
    </row>
    <row r="11" spans="1:14" ht="12" customHeight="1">
      <c r="A11" s="9"/>
      <c r="B11" s="125" t="s">
        <v>208</v>
      </c>
      <c r="C11" s="126" t="s">
        <v>4</v>
      </c>
      <c r="D11" s="126"/>
      <c r="E11" s="126"/>
      <c r="F11" s="126"/>
      <c r="G11" s="126"/>
      <c r="H11" s="123" t="s">
        <v>182</v>
      </c>
      <c r="I11" s="123" t="s">
        <v>182</v>
      </c>
    </row>
    <row r="12" spans="1:14" ht="1.5" customHeight="1">
      <c r="A12" s="9"/>
      <c r="B12" s="125"/>
      <c r="C12" s="126"/>
      <c r="D12" s="126"/>
      <c r="E12" s="126"/>
      <c r="F12" s="126"/>
      <c r="G12" s="126"/>
      <c r="H12" s="123"/>
      <c r="I12" s="123"/>
    </row>
    <row r="13" spans="1:14" ht="44.25" customHeight="1">
      <c r="A13" s="10"/>
      <c r="B13" s="125"/>
      <c r="C13" s="11" t="s">
        <v>5</v>
      </c>
      <c r="D13" s="11" t="s">
        <v>6</v>
      </c>
      <c r="E13" s="11" t="s">
        <v>7</v>
      </c>
      <c r="F13" s="11" t="s">
        <v>8</v>
      </c>
      <c r="G13" s="11" t="s">
        <v>9</v>
      </c>
      <c r="H13" s="123"/>
      <c r="I13" s="123"/>
    </row>
    <row r="14" spans="1:14">
      <c r="A14" s="10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7</v>
      </c>
    </row>
    <row r="15" spans="1:14" s="41" customFormat="1" ht="12.75" customHeight="1">
      <c r="A15" s="20"/>
      <c r="B15" s="87" t="s">
        <v>227</v>
      </c>
      <c r="C15" s="88">
        <v>831</v>
      </c>
      <c r="D15" s="89">
        <v>0</v>
      </c>
      <c r="E15" s="90">
        <v>0</v>
      </c>
      <c r="F15" s="91">
        <v>0</v>
      </c>
      <c r="G15" s="88">
        <v>0</v>
      </c>
      <c r="H15" s="86">
        <v>5782.1</v>
      </c>
      <c r="I15" s="74"/>
      <c r="K15" s="41" t="s">
        <v>196</v>
      </c>
      <c r="L15" s="83" t="s">
        <v>193</v>
      </c>
      <c r="M15" s="83" t="s">
        <v>195</v>
      </c>
      <c r="N15" s="115"/>
    </row>
    <row r="16" spans="1:14" s="41" customFormat="1" ht="12.75" customHeight="1">
      <c r="A16" s="20"/>
      <c r="B16" s="93" t="s">
        <v>11</v>
      </c>
      <c r="C16" s="88">
        <v>831</v>
      </c>
      <c r="D16" s="95">
        <v>1</v>
      </c>
      <c r="E16" s="98">
        <v>0</v>
      </c>
      <c r="F16" s="96">
        <v>0</v>
      </c>
      <c r="G16" s="94">
        <v>0</v>
      </c>
      <c r="H16" s="92">
        <v>3728.5</v>
      </c>
      <c r="I16" s="67"/>
      <c r="K16" s="41" t="s">
        <v>196</v>
      </c>
      <c r="L16" s="83" t="s">
        <v>193</v>
      </c>
      <c r="M16" s="83" t="s">
        <v>195</v>
      </c>
      <c r="N16" s="115"/>
    </row>
    <row r="17" spans="1:14" s="36" customFormat="1" ht="25.5" customHeight="1">
      <c r="A17" s="20"/>
      <c r="B17" s="109" t="s">
        <v>12</v>
      </c>
      <c r="C17" s="88">
        <v>831</v>
      </c>
      <c r="D17" s="111">
        <v>1</v>
      </c>
      <c r="E17" s="120" t="s">
        <v>53</v>
      </c>
      <c r="F17" s="113">
        <v>0</v>
      </c>
      <c r="G17" s="110">
        <v>0</v>
      </c>
      <c r="H17" s="92">
        <v>634</v>
      </c>
      <c r="I17" s="24"/>
      <c r="K17" s="41" t="s">
        <v>196</v>
      </c>
      <c r="L17" s="83" t="s">
        <v>193</v>
      </c>
      <c r="M17" s="83" t="s">
        <v>195</v>
      </c>
    </row>
    <row r="18" spans="1:14" s="36" customFormat="1" ht="30.75" customHeight="1">
      <c r="A18" s="20"/>
      <c r="B18" s="82" t="s">
        <v>14</v>
      </c>
      <c r="C18" s="88">
        <v>831</v>
      </c>
      <c r="D18" s="22">
        <v>1</v>
      </c>
      <c r="E18" s="27" t="s">
        <v>53</v>
      </c>
      <c r="F18" s="23" t="s">
        <v>222</v>
      </c>
      <c r="G18" s="21"/>
      <c r="H18" s="78">
        <v>634</v>
      </c>
      <c r="I18" s="24"/>
      <c r="K18" s="41" t="s">
        <v>196</v>
      </c>
      <c r="L18" s="83" t="s">
        <v>193</v>
      </c>
      <c r="M18" s="83" t="s">
        <v>195</v>
      </c>
    </row>
    <row r="19" spans="1:14" s="36" customFormat="1" ht="24.75" customHeight="1">
      <c r="A19" s="20"/>
      <c r="B19" s="26" t="s">
        <v>54</v>
      </c>
      <c r="C19" s="88">
        <v>831</v>
      </c>
      <c r="D19" s="22">
        <v>1</v>
      </c>
      <c r="E19" s="27" t="s">
        <v>53</v>
      </c>
      <c r="F19" s="23" t="s">
        <v>212</v>
      </c>
      <c r="G19" s="21">
        <v>0</v>
      </c>
      <c r="H19" s="78">
        <v>634</v>
      </c>
      <c r="I19" s="24"/>
      <c r="K19" s="41" t="s">
        <v>196</v>
      </c>
      <c r="L19" s="83" t="s">
        <v>193</v>
      </c>
      <c r="M19" s="83" t="s">
        <v>195</v>
      </c>
    </row>
    <row r="20" spans="1:14" s="36" customFormat="1" ht="12.75" customHeight="1">
      <c r="A20" s="20"/>
      <c r="B20" s="127" t="s">
        <v>189</v>
      </c>
      <c r="C20" s="88">
        <v>831</v>
      </c>
      <c r="D20" s="32">
        <v>1</v>
      </c>
      <c r="E20" s="33" t="s">
        <v>53</v>
      </c>
      <c r="F20" s="34" t="s">
        <v>212</v>
      </c>
      <c r="G20" s="31">
        <v>121</v>
      </c>
      <c r="H20" s="79">
        <v>486.9</v>
      </c>
      <c r="I20" s="35"/>
      <c r="K20" s="41" t="s">
        <v>196</v>
      </c>
      <c r="L20" s="83" t="s">
        <v>193</v>
      </c>
      <c r="M20" s="83" t="s">
        <v>195</v>
      </c>
    </row>
    <row r="21" spans="1:14" s="36" customFormat="1" ht="12.75" customHeight="1">
      <c r="A21" s="20"/>
      <c r="B21" s="128"/>
      <c r="C21" s="88">
        <v>831</v>
      </c>
      <c r="D21" s="32">
        <v>1</v>
      </c>
      <c r="E21" s="33" t="s">
        <v>53</v>
      </c>
      <c r="F21" s="34" t="s">
        <v>212</v>
      </c>
      <c r="G21" s="31">
        <v>129</v>
      </c>
      <c r="H21" s="79">
        <v>147.1</v>
      </c>
      <c r="I21" s="35"/>
      <c r="K21" s="41"/>
      <c r="L21" s="83"/>
      <c r="M21" s="83"/>
    </row>
    <row r="22" spans="1:14" s="36" customFormat="1" ht="37.5" customHeight="1">
      <c r="A22" s="20"/>
      <c r="B22" s="109" t="s">
        <v>52</v>
      </c>
      <c r="C22" s="88">
        <v>831</v>
      </c>
      <c r="D22" s="111">
        <v>1</v>
      </c>
      <c r="E22" s="112" t="s">
        <v>53</v>
      </c>
      <c r="F22" s="113">
        <v>0</v>
      </c>
      <c r="G22" s="110">
        <v>0</v>
      </c>
      <c r="H22" s="92">
        <v>2388.1</v>
      </c>
      <c r="I22" s="24"/>
      <c r="K22" s="41" t="s">
        <v>196</v>
      </c>
      <c r="L22" s="83" t="s">
        <v>193</v>
      </c>
      <c r="M22" s="83" t="s">
        <v>195</v>
      </c>
    </row>
    <row r="23" spans="1:14" s="36" customFormat="1" ht="29.25" customHeight="1">
      <c r="A23" s="20"/>
      <c r="B23" s="82" t="s">
        <v>14</v>
      </c>
      <c r="C23" s="88">
        <v>831</v>
      </c>
      <c r="D23" s="22">
        <v>1</v>
      </c>
      <c r="E23" s="27" t="s">
        <v>53</v>
      </c>
      <c r="F23" s="23" t="s">
        <v>222</v>
      </c>
      <c r="G23" s="21"/>
      <c r="H23" s="78">
        <v>2388.1</v>
      </c>
      <c r="I23" s="24"/>
      <c r="K23" s="41" t="s">
        <v>196</v>
      </c>
      <c r="L23" s="83" t="s">
        <v>193</v>
      </c>
      <c r="M23" s="83" t="s">
        <v>195</v>
      </c>
    </row>
    <row r="24" spans="1:14" s="36" customFormat="1" ht="12.75" customHeight="1">
      <c r="A24" s="20"/>
      <c r="B24" s="26" t="s">
        <v>17</v>
      </c>
      <c r="C24" s="88">
        <v>831</v>
      </c>
      <c r="D24" s="22">
        <v>1</v>
      </c>
      <c r="E24" s="27" t="s">
        <v>53</v>
      </c>
      <c r="F24" s="23" t="s">
        <v>213</v>
      </c>
      <c r="G24" s="21">
        <v>0</v>
      </c>
      <c r="H24" s="78">
        <v>2388.1</v>
      </c>
      <c r="I24" s="24"/>
      <c r="K24" s="41" t="s">
        <v>196</v>
      </c>
      <c r="L24" s="83" t="s">
        <v>193</v>
      </c>
      <c r="M24" s="83" t="s">
        <v>195</v>
      </c>
    </row>
    <row r="25" spans="1:14" s="36" customFormat="1" ht="12.75" customHeight="1">
      <c r="A25" s="20"/>
      <c r="B25" s="127" t="s">
        <v>189</v>
      </c>
      <c r="C25" s="88">
        <v>831</v>
      </c>
      <c r="D25" s="32">
        <v>1</v>
      </c>
      <c r="E25" s="33" t="s">
        <v>53</v>
      </c>
      <c r="F25" s="34" t="s">
        <v>213</v>
      </c>
      <c r="G25" s="31">
        <v>121</v>
      </c>
      <c r="H25" s="85">
        <v>1664.4</v>
      </c>
      <c r="I25" s="35"/>
      <c r="K25" s="41" t="s">
        <v>196</v>
      </c>
      <c r="L25" s="83" t="s">
        <v>192</v>
      </c>
      <c r="M25" s="83" t="s">
        <v>194</v>
      </c>
    </row>
    <row r="26" spans="1:14" s="36" customFormat="1" ht="12.75" customHeight="1">
      <c r="A26" s="20"/>
      <c r="B26" s="128"/>
      <c r="C26" s="88">
        <v>831</v>
      </c>
      <c r="D26" s="32">
        <v>1</v>
      </c>
      <c r="E26" s="33" t="s">
        <v>53</v>
      </c>
      <c r="F26" s="34" t="s">
        <v>213</v>
      </c>
      <c r="G26" s="31">
        <v>129</v>
      </c>
      <c r="H26" s="85">
        <v>502.7</v>
      </c>
      <c r="I26" s="35"/>
      <c r="K26" s="41"/>
      <c r="L26" s="83"/>
      <c r="M26" s="83"/>
    </row>
    <row r="27" spans="1:14" s="36" customFormat="1" ht="25.5" customHeight="1">
      <c r="A27" s="20"/>
      <c r="B27" s="30" t="s">
        <v>199</v>
      </c>
      <c r="C27" s="88">
        <v>831</v>
      </c>
      <c r="D27" s="32">
        <v>1</v>
      </c>
      <c r="E27" s="33" t="s">
        <v>53</v>
      </c>
      <c r="F27" s="34" t="s">
        <v>213</v>
      </c>
      <c r="G27" s="31">
        <v>242</v>
      </c>
      <c r="H27" s="85">
        <v>39</v>
      </c>
      <c r="I27" s="35"/>
      <c r="K27" s="41"/>
      <c r="L27" s="83"/>
      <c r="M27" s="83"/>
    </row>
    <row r="28" spans="1:14" s="36" customFormat="1" ht="12.75" customHeight="1">
      <c r="A28" s="20"/>
      <c r="B28" s="30" t="s">
        <v>190</v>
      </c>
      <c r="C28" s="88">
        <v>831</v>
      </c>
      <c r="D28" s="32">
        <v>1</v>
      </c>
      <c r="E28" s="33" t="s">
        <v>53</v>
      </c>
      <c r="F28" s="34" t="s">
        <v>213</v>
      </c>
      <c r="G28" s="31">
        <v>244</v>
      </c>
      <c r="H28" s="79">
        <v>182</v>
      </c>
      <c r="I28" s="35"/>
      <c r="K28" s="41" t="s">
        <v>196</v>
      </c>
      <c r="L28" s="83" t="s">
        <v>193</v>
      </c>
      <c r="M28" s="83" t="s">
        <v>195</v>
      </c>
    </row>
    <row r="29" spans="1:14" s="25" customFormat="1" ht="12.75" customHeight="1">
      <c r="A29" s="20"/>
      <c r="B29" s="109" t="s">
        <v>107</v>
      </c>
      <c r="C29" s="88">
        <v>831</v>
      </c>
      <c r="D29" s="111">
        <v>1</v>
      </c>
      <c r="E29" s="112" t="s">
        <v>186</v>
      </c>
      <c r="F29" s="113">
        <v>0</v>
      </c>
      <c r="G29" s="110">
        <v>0</v>
      </c>
      <c r="H29" s="92">
        <v>20</v>
      </c>
      <c r="I29" s="24"/>
      <c r="K29" s="41" t="s">
        <v>196</v>
      </c>
      <c r="L29" s="83" t="s">
        <v>193</v>
      </c>
      <c r="M29" s="83" t="s">
        <v>195</v>
      </c>
      <c r="N29" s="36"/>
    </row>
    <row r="30" spans="1:14" s="25" customFormat="1" ht="12.75" customHeight="1">
      <c r="A30" s="20"/>
      <c r="B30" s="28" t="s">
        <v>187</v>
      </c>
      <c r="C30" s="88">
        <v>831</v>
      </c>
      <c r="D30" s="22">
        <v>1</v>
      </c>
      <c r="E30" s="27" t="s">
        <v>186</v>
      </c>
      <c r="F30" s="23" t="s">
        <v>221</v>
      </c>
      <c r="G30" s="21"/>
      <c r="H30" s="78">
        <f>IF(SEARCH("руб",$H$10)&gt;12,ROUND(I30,$I$10),ROUND(N30,$N$9)*1000)+O30</f>
        <v>0</v>
      </c>
      <c r="I30" s="24"/>
      <c r="K30" s="41" t="s">
        <v>196</v>
      </c>
      <c r="L30" s="83" t="s">
        <v>193</v>
      </c>
      <c r="M30" s="83" t="s">
        <v>195</v>
      </c>
      <c r="N30" s="36"/>
    </row>
    <row r="31" spans="1:14" s="36" customFormat="1" ht="12.75" customHeight="1">
      <c r="A31" s="20"/>
      <c r="B31" s="30" t="s">
        <v>191</v>
      </c>
      <c r="C31" s="88">
        <v>831</v>
      </c>
      <c r="D31" s="32">
        <v>1</v>
      </c>
      <c r="E31" s="33" t="s">
        <v>186</v>
      </c>
      <c r="F31" s="34" t="s">
        <v>221</v>
      </c>
      <c r="G31" s="31">
        <v>870</v>
      </c>
      <c r="H31" s="79">
        <v>20</v>
      </c>
      <c r="I31" s="35"/>
      <c r="K31" s="41" t="s">
        <v>196</v>
      </c>
      <c r="L31" s="83" t="s">
        <v>193</v>
      </c>
      <c r="M31" s="83" t="s">
        <v>195</v>
      </c>
    </row>
    <row r="32" spans="1:14" s="41" customFormat="1" ht="12.75" customHeight="1">
      <c r="A32" s="20"/>
      <c r="B32" s="93" t="s">
        <v>55</v>
      </c>
      <c r="C32" s="88">
        <v>831</v>
      </c>
      <c r="D32" s="95">
        <v>2</v>
      </c>
      <c r="E32" s="98">
        <v>0</v>
      </c>
      <c r="F32" s="96">
        <v>0</v>
      </c>
      <c r="G32" s="94">
        <v>0</v>
      </c>
      <c r="H32" s="97">
        <f>H36+H38+H39+H40+H37</f>
        <v>149.39699999999999</v>
      </c>
      <c r="I32" s="67"/>
      <c r="K32" s="41" t="s">
        <v>196</v>
      </c>
      <c r="L32" s="83" t="s">
        <v>193</v>
      </c>
      <c r="M32" s="83" t="s">
        <v>195</v>
      </c>
    </row>
    <row r="33" spans="1:13" s="41" customFormat="1" ht="12.75" customHeight="1">
      <c r="A33" s="20"/>
      <c r="B33" s="26" t="s">
        <v>56</v>
      </c>
      <c r="C33" s="88">
        <v>831</v>
      </c>
      <c r="D33" s="22">
        <v>2</v>
      </c>
      <c r="E33" s="27" t="s">
        <v>30</v>
      </c>
      <c r="F33" s="23">
        <v>0</v>
      </c>
      <c r="G33" s="21">
        <v>0</v>
      </c>
      <c r="H33" s="78">
        <f>IF(SEARCH("руб",$H$10)&gt;12,ROUND(I33,$I$10),ROUND(N33,$N$9)*1000)+O33</f>
        <v>0</v>
      </c>
      <c r="I33" s="24"/>
      <c r="K33" s="41" t="s">
        <v>196</v>
      </c>
      <c r="L33" s="83" t="s">
        <v>193</v>
      </c>
      <c r="M33" s="83" t="s">
        <v>195</v>
      </c>
    </row>
    <row r="34" spans="1:13" s="41" customFormat="1" ht="12.75" customHeight="1">
      <c r="A34" s="20"/>
      <c r="B34" s="37" t="s">
        <v>57</v>
      </c>
      <c r="C34" s="88">
        <v>831</v>
      </c>
      <c r="D34" s="22">
        <v>2</v>
      </c>
      <c r="E34" s="27" t="s">
        <v>30</v>
      </c>
      <c r="F34" s="23" t="s">
        <v>220</v>
      </c>
      <c r="G34" s="21"/>
      <c r="H34" s="78">
        <f>IF(SEARCH("руб",$H$10)&gt;12,ROUND(I34,$I$10),ROUND(N34,$N$9)*1000)+O34</f>
        <v>0</v>
      </c>
      <c r="I34" s="24"/>
      <c r="K34" s="41" t="s">
        <v>196</v>
      </c>
      <c r="L34" s="83" t="s">
        <v>193</v>
      </c>
      <c r="M34" s="83" t="s">
        <v>195</v>
      </c>
    </row>
    <row r="35" spans="1:13" s="41" customFormat="1" ht="24.75" customHeight="1">
      <c r="A35" s="20"/>
      <c r="B35" s="26" t="s">
        <v>58</v>
      </c>
      <c r="C35" s="88">
        <v>831</v>
      </c>
      <c r="D35" s="22">
        <v>2</v>
      </c>
      <c r="E35" s="27" t="s">
        <v>30</v>
      </c>
      <c r="F35" s="23" t="s">
        <v>214</v>
      </c>
      <c r="G35" s="21">
        <v>120</v>
      </c>
      <c r="H35" s="78">
        <f>H36+H37</f>
        <v>134.58000000000001</v>
      </c>
      <c r="I35" s="24"/>
      <c r="K35" s="41" t="s">
        <v>196</v>
      </c>
      <c r="L35" s="83" t="s">
        <v>193</v>
      </c>
      <c r="M35" s="83" t="s">
        <v>195</v>
      </c>
    </row>
    <row r="36" spans="1:13" s="36" customFormat="1" ht="12.75" customHeight="1">
      <c r="A36" s="20"/>
      <c r="B36" s="127" t="s">
        <v>189</v>
      </c>
      <c r="C36" s="88">
        <v>831</v>
      </c>
      <c r="D36" s="32">
        <v>2</v>
      </c>
      <c r="E36" s="33" t="s">
        <v>30</v>
      </c>
      <c r="F36" s="34" t="s">
        <v>214</v>
      </c>
      <c r="G36" s="31">
        <v>121</v>
      </c>
      <c r="H36" s="85">
        <v>103.36405000000001</v>
      </c>
      <c r="I36" s="35"/>
      <c r="K36" s="41" t="s">
        <v>196</v>
      </c>
      <c r="L36" s="83" t="s">
        <v>192</v>
      </c>
      <c r="M36" s="83" t="s">
        <v>194</v>
      </c>
    </row>
    <row r="37" spans="1:13" s="36" customFormat="1" ht="12.75" customHeight="1">
      <c r="A37" s="20"/>
      <c r="B37" s="128"/>
      <c r="C37" s="88">
        <v>831</v>
      </c>
      <c r="D37" s="32">
        <v>2</v>
      </c>
      <c r="E37" s="33" t="s">
        <v>30</v>
      </c>
      <c r="F37" s="34" t="s">
        <v>214</v>
      </c>
      <c r="G37" s="31">
        <v>129</v>
      </c>
      <c r="H37" s="85">
        <v>31.215949999999999</v>
      </c>
      <c r="I37" s="35"/>
      <c r="K37" s="41"/>
      <c r="L37" s="83"/>
      <c r="M37" s="83"/>
    </row>
    <row r="38" spans="1:13" s="36" customFormat="1" ht="12.75" customHeight="1">
      <c r="A38" s="20"/>
      <c r="B38" s="30" t="s">
        <v>210</v>
      </c>
      <c r="C38" s="88">
        <v>831</v>
      </c>
      <c r="D38" s="32">
        <v>2</v>
      </c>
      <c r="E38" s="33" t="s">
        <v>30</v>
      </c>
      <c r="F38" s="34" t="s">
        <v>214</v>
      </c>
      <c r="G38" s="31">
        <v>112</v>
      </c>
      <c r="H38" s="85">
        <v>4.0880000000000001</v>
      </c>
      <c r="I38" s="35"/>
      <c r="K38" s="41"/>
      <c r="L38" s="83"/>
      <c r="M38" s="83"/>
    </row>
    <row r="39" spans="1:13" s="36" customFormat="1" ht="22.5" customHeight="1">
      <c r="A39" s="20"/>
      <c r="B39" s="42" t="s">
        <v>199</v>
      </c>
      <c r="C39" s="88">
        <v>831</v>
      </c>
      <c r="D39" s="32">
        <v>2</v>
      </c>
      <c r="E39" s="33" t="s">
        <v>30</v>
      </c>
      <c r="F39" s="34" t="s">
        <v>214</v>
      </c>
      <c r="G39" s="31">
        <v>242</v>
      </c>
      <c r="H39" s="85">
        <v>7.0289999999999999</v>
      </c>
      <c r="I39" s="35"/>
      <c r="K39" s="41"/>
      <c r="L39" s="83"/>
      <c r="M39" s="83"/>
    </row>
    <row r="40" spans="1:13" s="41" customFormat="1" ht="12.75" customHeight="1">
      <c r="A40" s="20"/>
      <c r="B40" s="30" t="s">
        <v>190</v>
      </c>
      <c r="C40" s="88">
        <v>831</v>
      </c>
      <c r="D40" s="32">
        <v>2</v>
      </c>
      <c r="E40" s="33" t="s">
        <v>30</v>
      </c>
      <c r="F40" s="34" t="s">
        <v>214</v>
      </c>
      <c r="G40" s="31">
        <v>244</v>
      </c>
      <c r="H40" s="79">
        <v>3.7</v>
      </c>
      <c r="I40" s="35"/>
      <c r="K40" s="41" t="s">
        <v>196</v>
      </c>
      <c r="L40" s="83" t="s">
        <v>193</v>
      </c>
      <c r="M40" s="83" t="s">
        <v>195</v>
      </c>
    </row>
    <row r="41" spans="1:13" s="41" customFormat="1" ht="12.75" customHeight="1">
      <c r="A41" s="20"/>
      <c r="B41" s="93" t="s">
        <v>18</v>
      </c>
      <c r="C41" s="88">
        <v>831</v>
      </c>
      <c r="D41" s="95">
        <v>5</v>
      </c>
      <c r="E41" s="98">
        <v>0</v>
      </c>
      <c r="F41" s="96">
        <v>0</v>
      </c>
      <c r="G41" s="94">
        <v>0</v>
      </c>
      <c r="H41" s="97">
        <v>560.5</v>
      </c>
      <c r="I41" s="67"/>
      <c r="K41" s="41" t="s">
        <v>196</v>
      </c>
      <c r="L41" s="83" t="s">
        <v>193</v>
      </c>
      <c r="M41" s="83" t="s">
        <v>195</v>
      </c>
    </row>
    <row r="42" spans="1:13" s="36" customFormat="1" ht="12.75" customHeight="1">
      <c r="A42" s="20"/>
      <c r="B42" s="26" t="s">
        <v>19</v>
      </c>
      <c r="C42" s="88">
        <v>831</v>
      </c>
      <c r="D42" s="22">
        <v>5</v>
      </c>
      <c r="E42" s="27" t="s">
        <v>20</v>
      </c>
      <c r="F42" s="23">
        <v>0</v>
      </c>
      <c r="G42" s="21">
        <v>0</v>
      </c>
      <c r="H42" s="78">
        <f>IF(SEARCH("руб",$H$10)&gt;12,ROUND(I42,$I$10),ROUND(N42,$N$9)*1000)+O42</f>
        <v>0</v>
      </c>
      <c r="I42" s="24"/>
      <c r="K42" s="41" t="s">
        <v>196</v>
      </c>
      <c r="L42" s="83" t="s">
        <v>193</v>
      </c>
      <c r="M42" s="83" t="s">
        <v>195</v>
      </c>
    </row>
    <row r="43" spans="1:13" s="36" customFormat="1" ht="12.75" customHeight="1">
      <c r="A43" s="20"/>
      <c r="B43" s="37" t="s">
        <v>21</v>
      </c>
      <c r="C43" s="88">
        <v>831</v>
      </c>
      <c r="D43" s="22">
        <v>5</v>
      </c>
      <c r="E43" s="27" t="s">
        <v>20</v>
      </c>
      <c r="F43" s="23" t="s">
        <v>219</v>
      </c>
      <c r="G43" s="21"/>
      <c r="H43" s="78">
        <f>IF(SEARCH("руб",$H$10)&gt;12,ROUND(I43,$I$10),ROUND(N43,$N$9)*1000)+O43</f>
        <v>0</v>
      </c>
      <c r="I43" s="24"/>
      <c r="K43" s="41" t="s">
        <v>196</v>
      </c>
      <c r="L43" s="83" t="s">
        <v>193</v>
      </c>
      <c r="M43" s="83" t="s">
        <v>195</v>
      </c>
    </row>
    <row r="44" spans="1:13" s="36" customFormat="1" ht="25.5" customHeight="1">
      <c r="A44" s="20"/>
      <c r="B44" s="26" t="s">
        <v>198</v>
      </c>
      <c r="C44" s="88">
        <v>831</v>
      </c>
      <c r="D44" s="22">
        <v>5</v>
      </c>
      <c r="E44" s="27" t="s">
        <v>20</v>
      </c>
      <c r="F44" s="23" t="s">
        <v>218</v>
      </c>
      <c r="G44" s="21">
        <v>0</v>
      </c>
      <c r="H44" s="78">
        <f>H45</f>
        <v>0</v>
      </c>
      <c r="I44" s="24"/>
      <c r="K44" s="41" t="s">
        <v>196</v>
      </c>
      <c r="L44" s="83" t="s">
        <v>193</v>
      </c>
      <c r="M44" s="83" t="s">
        <v>195</v>
      </c>
    </row>
    <row r="45" spans="1:13" s="36" customFormat="1" ht="25.5" customHeight="1">
      <c r="A45" s="20"/>
      <c r="B45" s="30" t="s">
        <v>197</v>
      </c>
      <c r="C45" s="88">
        <v>831</v>
      </c>
      <c r="D45" s="32">
        <v>5</v>
      </c>
      <c r="E45" s="33" t="s">
        <v>20</v>
      </c>
      <c r="F45" s="34" t="s">
        <v>218</v>
      </c>
      <c r="G45" s="31">
        <v>243</v>
      </c>
      <c r="H45" s="79">
        <v>0</v>
      </c>
      <c r="I45" s="35"/>
      <c r="K45" s="41" t="s">
        <v>196</v>
      </c>
      <c r="L45" s="83" t="s">
        <v>193</v>
      </c>
      <c r="M45" s="83" t="s">
        <v>195</v>
      </c>
    </row>
    <row r="46" spans="1:13" s="36" customFormat="1" ht="12.75" customHeight="1">
      <c r="A46" s="20"/>
      <c r="B46" s="82" t="s">
        <v>29</v>
      </c>
      <c r="C46" s="88">
        <v>831</v>
      </c>
      <c r="D46" s="22">
        <v>5</v>
      </c>
      <c r="E46" s="27" t="s">
        <v>30</v>
      </c>
      <c r="F46" s="18"/>
      <c r="G46" s="15"/>
      <c r="H46" s="78">
        <f>IF(SEARCH("руб",$H$10)&gt;12,ROUND(I46,$I$10),ROUND(N46,$N$9)*1000)+O46</f>
        <v>0</v>
      </c>
      <c r="I46" s="24"/>
      <c r="K46" s="41" t="s">
        <v>196</v>
      </c>
      <c r="L46" s="83" t="s">
        <v>193</v>
      </c>
      <c r="M46" s="83" t="s">
        <v>195</v>
      </c>
    </row>
    <row r="47" spans="1:13" s="36" customFormat="1" ht="12.75" customHeight="1">
      <c r="A47" s="20"/>
      <c r="B47" s="26" t="s">
        <v>29</v>
      </c>
      <c r="C47" s="88">
        <v>831</v>
      </c>
      <c r="D47" s="22">
        <v>5</v>
      </c>
      <c r="E47" s="27" t="s">
        <v>30</v>
      </c>
      <c r="F47" s="23" t="s">
        <v>215</v>
      </c>
      <c r="G47" s="21">
        <v>0</v>
      </c>
      <c r="H47" s="78">
        <f>IF(SEARCH("руб",$H$10)&gt;12,ROUND(I47,$I$10),ROUND(N47,$N$9)*1000)+O47</f>
        <v>0</v>
      </c>
      <c r="I47" s="24"/>
      <c r="K47" s="41" t="s">
        <v>196</v>
      </c>
      <c r="L47" s="83" t="s">
        <v>193</v>
      </c>
      <c r="M47" s="83" t="s">
        <v>195</v>
      </c>
    </row>
    <row r="48" spans="1:13" s="36" customFormat="1" ht="12.75" customHeight="1">
      <c r="A48" s="20"/>
      <c r="B48" s="26" t="s">
        <v>31</v>
      </c>
      <c r="C48" s="88">
        <v>831</v>
      </c>
      <c r="D48" s="22">
        <v>5</v>
      </c>
      <c r="E48" s="27" t="s">
        <v>30</v>
      </c>
      <c r="F48" s="23" t="s">
        <v>215</v>
      </c>
      <c r="G48" s="21">
        <v>0</v>
      </c>
      <c r="H48" s="78">
        <v>560.5</v>
      </c>
      <c r="I48" s="24"/>
      <c r="K48" s="41" t="s">
        <v>196</v>
      </c>
      <c r="L48" s="83" t="s">
        <v>193</v>
      </c>
      <c r="M48" s="83" t="s">
        <v>195</v>
      </c>
    </row>
    <row r="49" spans="1:13" s="36" customFormat="1" ht="12.75" customHeight="1">
      <c r="A49" s="20"/>
      <c r="B49" s="30" t="s">
        <v>190</v>
      </c>
      <c r="C49" s="88">
        <v>831</v>
      </c>
      <c r="D49" s="32">
        <v>5</v>
      </c>
      <c r="E49" s="33" t="s">
        <v>30</v>
      </c>
      <c r="F49" s="34" t="s">
        <v>215</v>
      </c>
      <c r="G49" s="31">
        <v>223</v>
      </c>
      <c r="H49" s="79">
        <v>560.5</v>
      </c>
      <c r="I49" s="35"/>
      <c r="K49" s="41" t="s">
        <v>196</v>
      </c>
      <c r="L49" s="83" t="s">
        <v>193</v>
      </c>
      <c r="M49" s="83" t="s">
        <v>195</v>
      </c>
    </row>
    <row r="50" spans="1:13" s="36" customFormat="1" ht="13.5" customHeight="1">
      <c r="A50" s="20"/>
      <c r="B50" s="26" t="s">
        <v>33</v>
      </c>
      <c r="C50" s="88">
        <v>831</v>
      </c>
      <c r="D50" s="22">
        <v>5</v>
      </c>
      <c r="E50" s="27" t="s">
        <v>30</v>
      </c>
      <c r="F50" s="23" t="s">
        <v>216</v>
      </c>
      <c r="G50" s="21">
        <v>0</v>
      </c>
      <c r="H50" s="78">
        <f>IF(SEARCH("руб",$H$10)&gt;12,ROUND(I50,$I$10),ROUND(N50,$N$9)*1000)+O50</f>
        <v>0</v>
      </c>
      <c r="I50" s="24"/>
      <c r="K50" s="41" t="s">
        <v>196</v>
      </c>
      <c r="L50" s="83" t="s">
        <v>193</v>
      </c>
      <c r="M50" s="83" t="s">
        <v>195</v>
      </c>
    </row>
    <row r="51" spans="1:13" s="36" customFormat="1" ht="11.25" customHeight="1">
      <c r="A51" s="20"/>
      <c r="B51" s="30" t="s">
        <v>190</v>
      </c>
      <c r="C51" s="88">
        <v>831</v>
      </c>
      <c r="D51" s="32">
        <v>5</v>
      </c>
      <c r="E51" s="33" t="s">
        <v>30</v>
      </c>
      <c r="F51" s="34" t="s">
        <v>216</v>
      </c>
      <c r="G51" s="31">
        <v>244</v>
      </c>
      <c r="H51" s="79">
        <v>0</v>
      </c>
      <c r="I51" s="35"/>
      <c r="K51" s="41" t="s">
        <v>196</v>
      </c>
      <c r="L51" s="83" t="s">
        <v>193</v>
      </c>
      <c r="M51" s="83" t="s">
        <v>195</v>
      </c>
    </row>
    <row r="52" spans="1:13" s="36" customFormat="1" ht="18" customHeight="1">
      <c r="A52" s="20"/>
      <c r="B52" s="99" t="s">
        <v>204</v>
      </c>
      <c r="C52" s="88">
        <v>831</v>
      </c>
      <c r="D52" s="116">
        <v>8</v>
      </c>
      <c r="E52" s="117" t="s">
        <v>20</v>
      </c>
      <c r="F52" s="118" t="s">
        <v>217</v>
      </c>
      <c r="G52" s="119">
        <v>530</v>
      </c>
      <c r="H52" s="97">
        <v>2024.3</v>
      </c>
      <c r="I52" s="35"/>
      <c r="K52" s="41"/>
      <c r="L52" s="83"/>
      <c r="M52" s="83"/>
    </row>
    <row r="53" spans="1:13" s="36" customFormat="1" ht="11.25" hidden="1" customHeight="1">
      <c r="A53" s="20"/>
      <c r="B53" s="38" t="s">
        <v>42</v>
      </c>
      <c r="C53" s="88">
        <v>834</v>
      </c>
      <c r="D53" s="32"/>
      <c r="E53" s="33"/>
      <c r="F53" s="34"/>
      <c r="G53" s="31"/>
      <c r="H53" s="78">
        <f>H56+H58+H59+H57</f>
        <v>1011.6</v>
      </c>
      <c r="I53" s="35"/>
      <c r="K53" s="41"/>
      <c r="L53" s="83"/>
      <c r="M53" s="83"/>
    </row>
    <row r="54" spans="1:13" s="40" customFormat="1" ht="12.75" hidden="1" customHeight="1">
      <c r="A54" s="20"/>
      <c r="B54" s="104" t="s">
        <v>205</v>
      </c>
      <c r="C54" s="88">
        <v>834</v>
      </c>
      <c r="D54" s="105">
        <v>8</v>
      </c>
      <c r="E54" s="106" t="s">
        <v>20</v>
      </c>
      <c r="F54" s="107"/>
      <c r="G54" s="108"/>
      <c r="H54" s="84"/>
      <c r="I54" s="24"/>
      <c r="L54" s="83"/>
      <c r="M54" s="83"/>
    </row>
    <row r="55" spans="1:13" s="25" customFormat="1" ht="12.75" hidden="1" customHeight="1">
      <c r="A55" s="20"/>
      <c r="B55" s="38"/>
      <c r="C55" s="88">
        <v>840</v>
      </c>
      <c r="D55" s="32"/>
      <c r="E55" s="33" t="s">
        <v>75</v>
      </c>
      <c r="F55" s="34"/>
      <c r="G55" s="31"/>
      <c r="H55" s="84"/>
      <c r="I55" s="24"/>
    </row>
    <row r="56" spans="1:13" s="25" customFormat="1" ht="12.75" hidden="1" customHeight="1">
      <c r="A56" s="20"/>
      <c r="B56" s="38" t="s">
        <v>189</v>
      </c>
      <c r="C56" s="88">
        <v>834</v>
      </c>
      <c r="D56" s="32">
        <v>8</v>
      </c>
      <c r="E56" s="33" t="s">
        <v>20</v>
      </c>
      <c r="F56" s="34" t="s">
        <v>217</v>
      </c>
      <c r="G56" s="31">
        <v>111</v>
      </c>
      <c r="H56" s="85">
        <v>753.1</v>
      </c>
      <c r="I56" s="24"/>
    </row>
    <row r="57" spans="1:13" s="25" customFormat="1" ht="12.75" hidden="1" customHeight="1">
      <c r="A57" s="20"/>
      <c r="B57" s="38"/>
      <c r="C57" s="88">
        <v>834</v>
      </c>
      <c r="D57" s="32">
        <v>8</v>
      </c>
      <c r="E57" s="33" t="s">
        <v>20</v>
      </c>
      <c r="F57" s="34" t="s">
        <v>217</v>
      </c>
      <c r="G57" s="31">
        <v>119</v>
      </c>
      <c r="H57" s="85">
        <v>227.5</v>
      </c>
      <c r="I57" s="24"/>
    </row>
    <row r="58" spans="1:13" s="25" customFormat="1" ht="12.75" hidden="1" customHeight="1">
      <c r="A58" s="20"/>
      <c r="B58" s="38" t="s">
        <v>201</v>
      </c>
      <c r="C58" s="88">
        <v>834</v>
      </c>
      <c r="D58" s="32">
        <v>8</v>
      </c>
      <c r="E58" s="33" t="s">
        <v>20</v>
      </c>
      <c r="F58" s="34" t="s">
        <v>217</v>
      </c>
      <c r="G58" s="31">
        <v>112</v>
      </c>
      <c r="H58" s="85">
        <v>12.7</v>
      </c>
      <c r="I58" s="24"/>
    </row>
    <row r="59" spans="1:13" s="25" customFormat="1" ht="12.75" hidden="1" customHeight="1">
      <c r="A59" s="20"/>
      <c r="B59" s="38" t="s">
        <v>202</v>
      </c>
      <c r="C59" s="88">
        <v>834</v>
      </c>
      <c r="D59" s="32">
        <v>8</v>
      </c>
      <c r="E59" s="33" t="s">
        <v>20</v>
      </c>
      <c r="F59" s="34" t="s">
        <v>217</v>
      </c>
      <c r="G59" s="31">
        <v>244</v>
      </c>
      <c r="H59" s="85">
        <v>18.3</v>
      </c>
      <c r="I59" s="24"/>
    </row>
  </sheetData>
  <autoFilter ref="B14:I54"/>
  <mergeCells count="14">
    <mergeCell ref="B20:B21"/>
    <mergeCell ref="B25:B26"/>
    <mergeCell ref="B36:B37"/>
    <mergeCell ref="C7:H7"/>
    <mergeCell ref="C6:H6"/>
    <mergeCell ref="C2:H2"/>
    <mergeCell ref="C3:H3"/>
    <mergeCell ref="C4:H4"/>
    <mergeCell ref="C5:H5"/>
    <mergeCell ref="I11:I13"/>
    <mergeCell ref="B9:H9"/>
    <mergeCell ref="H11:H13"/>
    <mergeCell ref="B11:B13"/>
    <mergeCell ref="C11:G12"/>
  </mergeCells>
  <phoneticPr fontId="15" type="noConversion"/>
  <pageMargins left="0.17" right="0.31" top="0.27559055118110237" bottom="0.35433070866141736" header="0.19685039370078741" footer="0.15748031496062992"/>
  <pageSetup paperSize="9" scale="87" orientation="portrait" r:id="rId1"/>
  <headerFooter alignWithMargins="0">
    <oddFooter>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view="pageBreakPreview" zoomScaleSheetLayoutView="100" workbookViewId="0">
      <selection activeCell="C2" sqref="C2:G2"/>
    </sheetView>
  </sheetViews>
  <sheetFormatPr defaultRowHeight="12.75"/>
  <cols>
    <col min="1" max="1" width="1.42578125" style="57" customWidth="1"/>
    <col min="2" max="2" width="60.28515625" style="5" customWidth="1"/>
    <col min="3" max="3" width="6.42578125" style="5" customWidth="1"/>
    <col min="4" max="4" width="5.7109375" style="5" customWidth="1"/>
    <col min="5" max="5" width="9.7109375" style="5" customWidth="1"/>
    <col min="6" max="6" width="7" style="5" customWidth="1"/>
    <col min="7" max="7" width="11.85546875" style="80" customWidth="1"/>
    <col min="8" max="8" width="10.85546875" style="57" hidden="1" customWidth="1"/>
    <col min="9" max="9" width="9.140625" style="5"/>
    <col min="10" max="10" width="9.140625" style="5" hidden="1" customWidth="1"/>
    <col min="11" max="11" width="22.5703125" style="5" hidden="1" customWidth="1"/>
    <col min="12" max="12" width="9.140625" style="5" hidden="1" customWidth="1"/>
    <col min="13" max="13" width="11.85546875" style="5" bestFit="1" customWidth="1"/>
    <col min="14" max="16384" width="9.140625" style="5"/>
  </cols>
  <sheetData>
    <row r="1" spans="1:13" ht="15" customHeight="1">
      <c r="A1" s="1"/>
      <c r="B1" s="2"/>
      <c r="C1" s="114"/>
      <c r="D1" s="114"/>
      <c r="E1" s="114"/>
      <c r="F1" s="114"/>
      <c r="G1" s="76" t="s">
        <v>211</v>
      </c>
      <c r="H1" s="76"/>
    </row>
    <row r="2" spans="1:13" ht="12" customHeight="1">
      <c r="A2" s="1"/>
      <c r="B2" s="53"/>
      <c r="C2" s="121"/>
      <c r="D2" s="122"/>
      <c r="E2" s="122"/>
      <c r="F2" s="122"/>
      <c r="G2" s="122"/>
      <c r="H2" s="76"/>
    </row>
    <row r="3" spans="1:13">
      <c r="A3" s="1"/>
      <c r="B3" s="53"/>
      <c r="C3" s="121"/>
      <c r="D3" s="122"/>
      <c r="E3" s="122"/>
      <c r="F3" s="122"/>
      <c r="G3" s="122"/>
      <c r="H3" s="81"/>
    </row>
    <row r="4" spans="1:13">
      <c r="A4" s="1"/>
      <c r="B4" s="53" t="s">
        <v>206</v>
      </c>
      <c r="C4" s="121"/>
      <c r="D4" s="122"/>
      <c r="E4" s="122"/>
      <c r="F4" s="122"/>
      <c r="G4" s="122"/>
      <c r="H4" s="81"/>
    </row>
    <row r="5" spans="1:13">
      <c r="A5" s="1"/>
      <c r="B5" s="53"/>
      <c r="C5" s="121"/>
      <c r="D5" s="122"/>
      <c r="E5" s="122"/>
      <c r="F5" s="122"/>
      <c r="G5" s="122"/>
      <c r="H5" s="77"/>
    </row>
    <row r="6" spans="1:13">
      <c r="A6" s="1"/>
      <c r="B6" s="53"/>
      <c r="C6" s="121"/>
      <c r="D6" s="122"/>
      <c r="E6" s="122"/>
      <c r="F6" s="122"/>
      <c r="G6" s="122"/>
      <c r="H6" s="76"/>
    </row>
    <row r="7" spans="1:13">
      <c r="A7" s="53"/>
      <c r="B7" s="53"/>
      <c r="C7" s="129"/>
      <c r="D7" s="130"/>
      <c r="E7" s="130"/>
      <c r="F7" s="130"/>
      <c r="G7" s="130"/>
      <c r="H7" s="76"/>
    </row>
    <row r="8" spans="1:13" ht="23.25" customHeight="1">
      <c r="A8" s="53"/>
      <c r="B8" s="53"/>
      <c r="C8" s="53"/>
      <c r="D8" s="53"/>
      <c r="E8" s="53"/>
      <c r="F8" s="53"/>
      <c r="G8" s="76"/>
      <c r="H8" s="76"/>
    </row>
    <row r="9" spans="1:13" ht="51.75" customHeight="1">
      <c r="A9" s="6"/>
      <c r="B9" s="124" t="s">
        <v>209</v>
      </c>
      <c r="C9" s="124"/>
      <c r="D9" s="124"/>
      <c r="E9" s="124"/>
      <c r="F9" s="124"/>
      <c r="G9" s="124"/>
    </row>
    <row r="10" spans="1:13" ht="18.75" customHeight="1">
      <c r="A10" s="7"/>
      <c r="B10" s="7"/>
      <c r="C10" s="7"/>
      <c r="D10" s="7"/>
      <c r="E10" s="7"/>
      <c r="F10" s="7"/>
      <c r="G10" s="8" t="s">
        <v>188</v>
      </c>
      <c r="H10" s="8">
        <v>1</v>
      </c>
    </row>
    <row r="11" spans="1:13" ht="12" customHeight="1">
      <c r="A11" s="9"/>
      <c r="B11" s="125" t="s">
        <v>208</v>
      </c>
      <c r="C11" s="126"/>
      <c r="D11" s="126"/>
      <c r="E11" s="126"/>
      <c r="F11" s="126"/>
      <c r="G11" s="123" t="s">
        <v>182</v>
      </c>
      <c r="H11" s="123" t="s">
        <v>182</v>
      </c>
    </row>
    <row r="12" spans="1:13" ht="1.5" customHeight="1">
      <c r="A12" s="9"/>
      <c r="B12" s="125"/>
      <c r="C12" s="126"/>
      <c r="D12" s="126"/>
      <c r="E12" s="126"/>
      <c r="F12" s="126"/>
      <c r="G12" s="123"/>
      <c r="H12" s="123"/>
    </row>
    <row r="13" spans="1:13" ht="44.25" customHeight="1">
      <c r="A13" s="10"/>
      <c r="B13" s="125"/>
      <c r="C13" s="11" t="s">
        <v>6</v>
      </c>
      <c r="D13" s="11" t="s">
        <v>7</v>
      </c>
      <c r="E13" s="11" t="s">
        <v>8</v>
      </c>
      <c r="F13" s="11" t="s">
        <v>9</v>
      </c>
      <c r="G13" s="123"/>
      <c r="H13" s="123"/>
    </row>
    <row r="14" spans="1:13">
      <c r="A14" s="10"/>
      <c r="B14" s="12">
        <v>1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7</v>
      </c>
    </row>
    <row r="15" spans="1:13" s="41" customFormat="1" ht="12.75" customHeight="1">
      <c r="A15" s="20"/>
      <c r="B15" s="87" t="s">
        <v>207</v>
      </c>
      <c r="C15" s="89">
        <v>0</v>
      </c>
      <c r="D15" s="90">
        <v>0</v>
      </c>
      <c r="E15" s="91">
        <v>0</v>
      </c>
      <c r="F15" s="88">
        <v>0</v>
      </c>
      <c r="G15" s="86">
        <f>G16+G32+G41+G52</f>
        <v>4503.4970000000003</v>
      </c>
      <c r="H15" s="74"/>
      <c r="J15" s="41" t="s">
        <v>196</v>
      </c>
      <c r="K15" s="83" t="s">
        <v>193</v>
      </c>
      <c r="L15" s="83" t="s">
        <v>195</v>
      </c>
      <c r="M15" s="115"/>
    </row>
    <row r="16" spans="1:13" s="41" customFormat="1" ht="12.75" customHeight="1">
      <c r="A16" s="20"/>
      <c r="B16" s="93" t="s">
        <v>11</v>
      </c>
      <c r="C16" s="95">
        <v>1</v>
      </c>
      <c r="D16" s="98">
        <v>0</v>
      </c>
      <c r="E16" s="96">
        <v>0</v>
      </c>
      <c r="F16" s="94">
        <v>0</v>
      </c>
      <c r="G16" s="92">
        <f>G17+G22+G29</f>
        <v>3037.1000000000004</v>
      </c>
      <c r="H16" s="67"/>
      <c r="J16" s="41" t="s">
        <v>196</v>
      </c>
      <c r="K16" s="83" t="s">
        <v>193</v>
      </c>
      <c r="L16" s="83" t="s">
        <v>195</v>
      </c>
    </row>
    <row r="17" spans="1:13" s="36" customFormat="1" ht="25.5" customHeight="1">
      <c r="A17" s="20"/>
      <c r="B17" s="109" t="s">
        <v>12</v>
      </c>
      <c r="C17" s="111">
        <v>1</v>
      </c>
      <c r="D17" s="27" t="s">
        <v>53</v>
      </c>
      <c r="E17" s="113">
        <v>0</v>
      </c>
      <c r="F17" s="110">
        <v>0</v>
      </c>
      <c r="G17" s="92">
        <f>G18</f>
        <v>633.79999999999995</v>
      </c>
      <c r="H17" s="24"/>
      <c r="J17" s="41" t="s">
        <v>196</v>
      </c>
      <c r="K17" s="83" t="s">
        <v>193</v>
      </c>
      <c r="L17" s="83" t="s">
        <v>195</v>
      </c>
    </row>
    <row r="18" spans="1:13" s="36" customFormat="1" ht="30.75" customHeight="1">
      <c r="A18" s="20"/>
      <c r="B18" s="82" t="s">
        <v>14</v>
      </c>
      <c r="C18" s="22">
        <v>1</v>
      </c>
      <c r="D18" s="27" t="s">
        <v>53</v>
      </c>
      <c r="E18" s="23">
        <v>20000</v>
      </c>
      <c r="F18" s="21"/>
      <c r="G18" s="78">
        <f>G19</f>
        <v>633.79999999999995</v>
      </c>
      <c r="H18" s="24"/>
      <c r="J18" s="41" t="s">
        <v>196</v>
      </c>
      <c r="K18" s="83" t="s">
        <v>193</v>
      </c>
      <c r="L18" s="83" t="s">
        <v>195</v>
      </c>
    </row>
    <row r="19" spans="1:13" s="36" customFormat="1" ht="24.75" customHeight="1">
      <c r="A19" s="20"/>
      <c r="B19" s="26" t="s">
        <v>54</v>
      </c>
      <c r="C19" s="22">
        <v>1</v>
      </c>
      <c r="D19" s="27" t="s">
        <v>53</v>
      </c>
      <c r="E19" s="23">
        <v>20800</v>
      </c>
      <c r="F19" s="21">
        <v>0</v>
      </c>
      <c r="G19" s="78">
        <f>G20+G21</f>
        <v>633.79999999999995</v>
      </c>
      <c r="H19" s="24"/>
      <c r="J19" s="41" t="s">
        <v>196</v>
      </c>
      <c r="K19" s="83" t="s">
        <v>193</v>
      </c>
      <c r="L19" s="83" t="s">
        <v>195</v>
      </c>
    </row>
    <row r="20" spans="1:13" s="36" customFormat="1" ht="12.75" customHeight="1">
      <c r="A20" s="20"/>
      <c r="B20" s="30" t="s">
        <v>189</v>
      </c>
      <c r="C20" s="32">
        <v>1</v>
      </c>
      <c r="D20" s="33" t="s">
        <v>53</v>
      </c>
      <c r="E20" s="34">
        <v>20800</v>
      </c>
      <c r="F20" s="31">
        <v>121</v>
      </c>
      <c r="G20" s="79">
        <f>633.8-G21</f>
        <v>486.79999999999995</v>
      </c>
      <c r="H20" s="35"/>
      <c r="J20" s="41" t="s">
        <v>196</v>
      </c>
      <c r="K20" s="83" t="s">
        <v>193</v>
      </c>
      <c r="L20" s="83" t="s">
        <v>195</v>
      </c>
    </row>
    <row r="21" spans="1:13" s="36" customFormat="1" ht="12.75" customHeight="1">
      <c r="A21" s="20"/>
      <c r="B21" s="30"/>
      <c r="C21" s="32">
        <v>1</v>
      </c>
      <c r="D21" s="33" t="s">
        <v>53</v>
      </c>
      <c r="E21" s="34">
        <v>20800</v>
      </c>
      <c r="F21" s="31">
        <v>129</v>
      </c>
      <c r="G21" s="79">
        <v>147</v>
      </c>
      <c r="H21" s="35"/>
      <c r="J21" s="41"/>
      <c r="K21" s="83"/>
      <c r="L21" s="83"/>
    </row>
    <row r="22" spans="1:13" s="36" customFormat="1" ht="37.5" customHeight="1">
      <c r="A22" s="20"/>
      <c r="B22" s="109" t="s">
        <v>52</v>
      </c>
      <c r="C22" s="111">
        <v>1</v>
      </c>
      <c r="D22" s="112" t="s">
        <v>53</v>
      </c>
      <c r="E22" s="113">
        <v>0</v>
      </c>
      <c r="F22" s="110">
        <v>0</v>
      </c>
      <c r="G22" s="92">
        <f>G23</f>
        <v>2388.3000000000002</v>
      </c>
      <c r="H22" s="24"/>
      <c r="J22" s="41" t="s">
        <v>196</v>
      </c>
      <c r="K22" s="83" t="s">
        <v>193</v>
      </c>
      <c r="L22" s="83" t="s">
        <v>195</v>
      </c>
    </row>
    <row r="23" spans="1:13" s="36" customFormat="1" ht="29.25" customHeight="1">
      <c r="A23" s="20"/>
      <c r="B23" s="82" t="s">
        <v>14</v>
      </c>
      <c r="C23" s="22">
        <v>1</v>
      </c>
      <c r="D23" s="27" t="s">
        <v>53</v>
      </c>
      <c r="E23" s="23">
        <v>20000</v>
      </c>
      <c r="F23" s="21"/>
      <c r="G23" s="78">
        <f>G24</f>
        <v>2388.3000000000002</v>
      </c>
      <c r="H23" s="24"/>
      <c r="J23" s="41" t="s">
        <v>196</v>
      </c>
      <c r="K23" s="83" t="s">
        <v>193</v>
      </c>
      <c r="L23" s="83" t="s">
        <v>195</v>
      </c>
    </row>
    <row r="24" spans="1:13" s="36" customFormat="1" ht="12.75" customHeight="1">
      <c r="A24" s="20"/>
      <c r="B24" s="26" t="s">
        <v>17</v>
      </c>
      <c r="C24" s="22">
        <v>1</v>
      </c>
      <c r="D24" s="27" t="s">
        <v>53</v>
      </c>
      <c r="E24" s="23">
        <v>20400</v>
      </c>
      <c r="F24" s="21">
        <v>0</v>
      </c>
      <c r="G24" s="78">
        <f>G25+G27+G28+G26</f>
        <v>2388.3000000000002</v>
      </c>
      <c r="H24" s="24"/>
      <c r="J24" s="41" t="s">
        <v>196</v>
      </c>
      <c r="K24" s="83" t="s">
        <v>193</v>
      </c>
      <c r="L24" s="83" t="s">
        <v>195</v>
      </c>
    </row>
    <row r="25" spans="1:13" s="36" customFormat="1" ht="12.75" customHeight="1">
      <c r="A25" s="20"/>
      <c r="B25" s="30" t="s">
        <v>189</v>
      </c>
      <c r="C25" s="32">
        <v>1</v>
      </c>
      <c r="D25" s="33" t="s">
        <v>53</v>
      </c>
      <c r="E25" s="34">
        <v>20400</v>
      </c>
      <c r="F25" s="31">
        <v>121</v>
      </c>
      <c r="G25" s="85">
        <f>2167.3-G26</f>
        <v>1664.6000000000001</v>
      </c>
      <c r="H25" s="35"/>
      <c r="J25" s="41" t="s">
        <v>196</v>
      </c>
      <c r="K25" s="83" t="s">
        <v>192</v>
      </c>
      <c r="L25" s="83" t="s">
        <v>194</v>
      </c>
    </row>
    <row r="26" spans="1:13" s="36" customFormat="1" ht="12.75" customHeight="1">
      <c r="A26" s="20"/>
      <c r="B26" s="30"/>
      <c r="C26" s="32">
        <v>1</v>
      </c>
      <c r="D26" s="33" t="s">
        <v>53</v>
      </c>
      <c r="E26" s="34">
        <v>20400</v>
      </c>
      <c r="F26" s="31">
        <v>129</v>
      </c>
      <c r="G26" s="85">
        <v>502.7</v>
      </c>
      <c r="H26" s="35"/>
      <c r="J26" s="41"/>
      <c r="K26" s="83"/>
      <c r="L26" s="83"/>
    </row>
    <row r="27" spans="1:13" s="36" customFormat="1" ht="25.5" customHeight="1">
      <c r="A27" s="20"/>
      <c r="B27" s="30" t="s">
        <v>199</v>
      </c>
      <c r="C27" s="32">
        <v>1</v>
      </c>
      <c r="D27" s="33" t="s">
        <v>53</v>
      </c>
      <c r="E27" s="34">
        <v>20400</v>
      </c>
      <c r="F27" s="31">
        <v>242</v>
      </c>
      <c r="G27" s="85">
        <v>39</v>
      </c>
      <c r="H27" s="35"/>
      <c r="J27" s="41"/>
      <c r="K27" s="83"/>
      <c r="L27" s="83"/>
    </row>
    <row r="28" spans="1:13" s="36" customFormat="1" ht="12.75" customHeight="1">
      <c r="A28" s="20"/>
      <c r="B28" s="30" t="s">
        <v>190</v>
      </c>
      <c r="C28" s="32">
        <v>1</v>
      </c>
      <c r="D28" s="33" t="s">
        <v>53</v>
      </c>
      <c r="E28" s="34">
        <v>20400</v>
      </c>
      <c r="F28" s="31">
        <v>244</v>
      </c>
      <c r="G28" s="79">
        <v>182</v>
      </c>
      <c r="H28" s="35"/>
      <c r="J28" s="41" t="s">
        <v>196</v>
      </c>
      <c r="K28" s="83" t="s">
        <v>193</v>
      </c>
      <c r="L28" s="83" t="s">
        <v>195</v>
      </c>
    </row>
    <row r="29" spans="1:13" s="25" customFormat="1" ht="12.75" customHeight="1">
      <c r="A29" s="20"/>
      <c r="B29" s="109" t="s">
        <v>107</v>
      </c>
      <c r="C29" s="111">
        <v>1</v>
      </c>
      <c r="D29" s="112" t="s">
        <v>186</v>
      </c>
      <c r="E29" s="113">
        <v>0</v>
      </c>
      <c r="F29" s="110">
        <v>0</v>
      </c>
      <c r="G29" s="92">
        <f>G31</f>
        <v>15</v>
      </c>
      <c r="H29" s="24"/>
      <c r="J29" s="41" t="s">
        <v>196</v>
      </c>
      <c r="K29" s="83" t="s">
        <v>193</v>
      </c>
      <c r="L29" s="83" t="s">
        <v>195</v>
      </c>
      <c r="M29" s="36"/>
    </row>
    <row r="30" spans="1:13" s="25" customFormat="1" ht="12.75" customHeight="1">
      <c r="A30" s="20"/>
      <c r="B30" s="28" t="s">
        <v>187</v>
      </c>
      <c r="C30" s="22">
        <v>1</v>
      </c>
      <c r="D30" s="27" t="s">
        <v>186</v>
      </c>
      <c r="E30" s="23">
        <v>700502</v>
      </c>
      <c r="F30" s="21"/>
      <c r="G30" s="78">
        <f>IF(SEARCH("руб",$G$10)&gt;12,ROUND(H30,$H$10),ROUND(M30,$M$9)*1000)+N30</f>
        <v>0</v>
      </c>
      <c r="H30" s="24"/>
      <c r="J30" s="41" t="s">
        <v>196</v>
      </c>
      <c r="K30" s="83" t="s">
        <v>193</v>
      </c>
      <c r="L30" s="83" t="s">
        <v>195</v>
      </c>
      <c r="M30" s="36"/>
    </row>
    <row r="31" spans="1:13" s="36" customFormat="1" ht="12.75" customHeight="1">
      <c r="A31" s="20"/>
      <c r="B31" s="30" t="s">
        <v>191</v>
      </c>
      <c r="C31" s="32">
        <v>1</v>
      </c>
      <c r="D31" s="33" t="s">
        <v>186</v>
      </c>
      <c r="E31" s="34">
        <v>700502</v>
      </c>
      <c r="F31" s="31">
        <v>870</v>
      </c>
      <c r="G31" s="79">
        <v>15</v>
      </c>
      <c r="H31" s="35"/>
      <c r="J31" s="41" t="s">
        <v>196</v>
      </c>
      <c r="K31" s="83" t="s">
        <v>193</v>
      </c>
      <c r="L31" s="83" t="s">
        <v>195</v>
      </c>
    </row>
    <row r="32" spans="1:13" s="41" customFormat="1" ht="12.75" customHeight="1">
      <c r="A32" s="20"/>
      <c r="B32" s="93" t="s">
        <v>55</v>
      </c>
      <c r="C32" s="95">
        <v>2</v>
      </c>
      <c r="D32" s="98">
        <v>0</v>
      </c>
      <c r="E32" s="96">
        <v>0</v>
      </c>
      <c r="F32" s="94">
        <v>0</v>
      </c>
      <c r="G32" s="97">
        <f>G36+G38+G39+G40+G37</f>
        <v>149.39699999999999</v>
      </c>
      <c r="H32" s="67"/>
      <c r="J32" s="41" t="s">
        <v>196</v>
      </c>
      <c r="K32" s="83" t="s">
        <v>193</v>
      </c>
      <c r="L32" s="83" t="s">
        <v>195</v>
      </c>
    </row>
    <row r="33" spans="1:12" s="41" customFormat="1" ht="12.75" customHeight="1">
      <c r="A33" s="20"/>
      <c r="B33" s="26" t="s">
        <v>56</v>
      </c>
      <c r="C33" s="22">
        <v>2</v>
      </c>
      <c r="D33" s="27" t="s">
        <v>30</v>
      </c>
      <c r="E33" s="23">
        <v>0</v>
      </c>
      <c r="F33" s="21">
        <v>0</v>
      </c>
      <c r="G33" s="78">
        <f>IF(SEARCH("руб",$G$10)&gt;12,ROUND(H33,$H$10),ROUND(M33,$M$9)*1000)+N33</f>
        <v>0</v>
      </c>
      <c r="H33" s="24"/>
      <c r="J33" s="41" t="s">
        <v>196</v>
      </c>
      <c r="K33" s="83" t="s">
        <v>193</v>
      </c>
      <c r="L33" s="83" t="s">
        <v>195</v>
      </c>
    </row>
    <row r="34" spans="1:12" s="41" customFormat="1" ht="12.75" customHeight="1">
      <c r="A34" s="20"/>
      <c r="B34" s="37" t="s">
        <v>57</v>
      </c>
      <c r="C34" s="22">
        <v>2</v>
      </c>
      <c r="D34" s="27" t="s">
        <v>30</v>
      </c>
      <c r="E34" s="23">
        <v>10000</v>
      </c>
      <c r="F34" s="21"/>
      <c r="G34" s="78">
        <f>IF(SEARCH("руб",$G$10)&gt;12,ROUND(H34,$H$10),ROUND(M34,$M$9)*1000)+N34</f>
        <v>0</v>
      </c>
      <c r="H34" s="24"/>
      <c r="J34" s="41" t="s">
        <v>196</v>
      </c>
      <c r="K34" s="83" t="s">
        <v>193</v>
      </c>
      <c r="L34" s="83" t="s">
        <v>195</v>
      </c>
    </row>
    <row r="35" spans="1:12" s="41" customFormat="1" ht="24.75" customHeight="1">
      <c r="A35" s="20"/>
      <c r="B35" s="26" t="s">
        <v>58</v>
      </c>
      <c r="C35" s="22">
        <v>2</v>
      </c>
      <c r="D35" s="27" t="s">
        <v>30</v>
      </c>
      <c r="E35" s="23">
        <v>13600</v>
      </c>
      <c r="F35" s="21">
        <v>120</v>
      </c>
      <c r="G35" s="78">
        <f>G36+G37</f>
        <v>134.58000000000001</v>
      </c>
      <c r="H35" s="24"/>
      <c r="J35" s="41" t="s">
        <v>196</v>
      </c>
      <c r="K35" s="83" t="s">
        <v>193</v>
      </c>
      <c r="L35" s="83" t="s">
        <v>195</v>
      </c>
    </row>
    <row r="36" spans="1:12" s="36" customFormat="1" ht="12.75" customHeight="1">
      <c r="A36" s="20"/>
      <c r="B36" s="30" t="s">
        <v>189</v>
      </c>
      <c r="C36" s="32">
        <v>2</v>
      </c>
      <c r="D36" s="33" t="s">
        <v>30</v>
      </c>
      <c r="E36" s="34">
        <v>13600</v>
      </c>
      <c r="F36" s="31">
        <v>121</v>
      </c>
      <c r="G36" s="85">
        <v>103.36405000000001</v>
      </c>
      <c r="H36" s="35"/>
      <c r="J36" s="41" t="s">
        <v>196</v>
      </c>
      <c r="K36" s="83" t="s">
        <v>192</v>
      </c>
      <c r="L36" s="83" t="s">
        <v>194</v>
      </c>
    </row>
    <row r="37" spans="1:12" s="36" customFormat="1" ht="12.75" customHeight="1">
      <c r="A37" s="20"/>
      <c r="B37" s="30"/>
      <c r="C37" s="32">
        <v>2</v>
      </c>
      <c r="D37" s="33" t="s">
        <v>30</v>
      </c>
      <c r="E37" s="34">
        <v>13600</v>
      </c>
      <c r="F37" s="31">
        <v>129</v>
      </c>
      <c r="G37" s="85">
        <v>31.215949999999999</v>
      </c>
      <c r="H37" s="35"/>
      <c r="J37" s="41"/>
      <c r="K37" s="83"/>
      <c r="L37" s="83"/>
    </row>
    <row r="38" spans="1:12" s="36" customFormat="1" ht="12.75" customHeight="1">
      <c r="A38" s="20"/>
      <c r="B38" s="30" t="s">
        <v>210</v>
      </c>
      <c r="C38" s="32">
        <v>2</v>
      </c>
      <c r="D38" s="33" t="s">
        <v>30</v>
      </c>
      <c r="E38" s="34">
        <v>13600</v>
      </c>
      <c r="F38" s="31">
        <v>112</v>
      </c>
      <c r="G38" s="85">
        <v>4.0880000000000001</v>
      </c>
      <c r="H38" s="35"/>
      <c r="J38" s="41"/>
      <c r="K38" s="83"/>
      <c r="L38" s="83"/>
    </row>
    <row r="39" spans="1:12" s="36" customFormat="1" ht="22.5" customHeight="1">
      <c r="A39" s="20"/>
      <c r="B39" s="42" t="s">
        <v>199</v>
      </c>
      <c r="C39" s="32">
        <v>2</v>
      </c>
      <c r="D39" s="33" t="s">
        <v>30</v>
      </c>
      <c r="E39" s="34">
        <v>13600</v>
      </c>
      <c r="F39" s="31">
        <v>242</v>
      </c>
      <c r="G39" s="85">
        <v>7.0289999999999999</v>
      </c>
      <c r="H39" s="35"/>
      <c r="J39" s="41"/>
      <c r="K39" s="83"/>
      <c r="L39" s="83"/>
    </row>
    <row r="40" spans="1:12" s="41" customFormat="1" ht="12.75" customHeight="1">
      <c r="A40" s="20"/>
      <c r="B40" s="30" t="s">
        <v>190</v>
      </c>
      <c r="C40" s="32">
        <v>2</v>
      </c>
      <c r="D40" s="33" t="s">
        <v>30</v>
      </c>
      <c r="E40" s="34">
        <v>13600</v>
      </c>
      <c r="F40" s="31">
        <v>244</v>
      </c>
      <c r="G40" s="79">
        <v>3.7</v>
      </c>
      <c r="H40" s="35"/>
      <c r="J40" s="41" t="s">
        <v>196</v>
      </c>
      <c r="K40" s="83" t="s">
        <v>193</v>
      </c>
      <c r="L40" s="83" t="s">
        <v>195</v>
      </c>
    </row>
    <row r="41" spans="1:12" s="41" customFormat="1" ht="12.75" customHeight="1">
      <c r="A41" s="20"/>
      <c r="B41" s="93" t="s">
        <v>18</v>
      </c>
      <c r="C41" s="95">
        <v>5</v>
      </c>
      <c r="D41" s="98">
        <v>0</v>
      </c>
      <c r="E41" s="96">
        <v>0</v>
      </c>
      <c r="F41" s="94">
        <v>0</v>
      </c>
      <c r="G41" s="97">
        <f>G48</f>
        <v>305.39999999999998</v>
      </c>
      <c r="H41" s="67"/>
      <c r="J41" s="41" t="s">
        <v>196</v>
      </c>
      <c r="K41" s="83" t="s">
        <v>193</v>
      </c>
      <c r="L41" s="83" t="s">
        <v>195</v>
      </c>
    </row>
    <row r="42" spans="1:12" s="36" customFormat="1" ht="12.75" customHeight="1">
      <c r="A42" s="20"/>
      <c r="B42" s="26" t="s">
        <v>19</v>
      </c>
      <c r="C42" s="22">
        <v>5</v>
      </c>
      <c r="D42" s="27" t="s">
        <v>20</v>
      </c>
      <c r="E42" s="23">
        <v>0</v>
      </c>
      <c r="F42" s="21">
        <v>0</v>
      </c>
      <c r="G42" s="78">
        <f>IF(SEARCH("руб",$G$10)&gt;12,ROUND(H42,$H$10),ROUND(M42,$M$9)*1000)+N42</f>
        <v>0</v>
      </c>
      <c r="H42" s="24"/>
      <c r="J42" s="41" t="s">
        <v>196</v>
      </c>
      <c r="K42" s="83" t="s">
        <v>193</v>
      </c>
      <c r="L42" s="83" t="s">
        <v>195</v>
      </c>
    </row>
    <row r="43" spans="1:12" s="36" customFormat="1" ht="12.75" customHeight="1">
      <c r="A43" s="20"/>
      <c r="B43" s="37" t="s">
        <v>21</v>
      </c>
      <c r="C43" s="22">
        <v>5</v>
      </c>
      <c r="D43" s="27" t="s">
        <v>20</v>
      </c>
      <c r="E43" s="23">
        <v>3500000</v>
      </c>
      <c r="F43" s="21"/>
      <c r="G43" s="78">
        <f>IF(SEARCH("руб",$G$10)&gt;12,ROUND(H43,$H$10),ROUND(M43,$M$9)*1000)+N43</f>
        <v>0</v>
      </c>
      <c r="H43" s="24"/>
      <c r="J43" s="41" t="s">
        <v>196</v>
      </c>
      <c r="K43" s="83" t="s">
        <v>193</v>
      </c>
      <c r="L43" s="83" t="s">
        <v>195</v>
      </c>
    </row>
    <row r="44" spans="1:12" s="36" customFormat="1" ht="25.5" customHeight="1">
      <c r="A44" s="20"/>
      <c r="B44" s="26" t="s">
        <v>198</v>
      </c>
      <c r="C44" s="22">
        <v>5</v>
      </c>
      <c r="D44" s="27" t="s">
        <v>20</v>
      </c>
      <c r="E44" s="23">
        <v>3500200</v>
      </c>
      <c r="F44" s="21">
        <v>0</v>
      </c>
      <c r="G44" s="78">
        <f>G45</f>
        <v>0</v>
      </c>
      <c r="H44" s="24"/>
      <c r="J44" s="41" t="s">
        <v>196</v>
      </c>
      <c r="K44" s="83" t="s">
        <v>193</v>
      </c>
      <c r="L44" s="83" t="s">
        <v>195</v>
      </c>
    </row>
    <row r="45" spans="1:12" s="36" customFormat="1" ht="25.5" customHeight="1">
      <c r="A45" s="20"/>
      <c r="B45" s="30" t="s">
        <v>197</v>
      </c>
      <c r="C45" s="32">
        <v>5</v>
      </c>
      <c r="D45" s="33" t="s">
        <v>20</v>
      </c>
      <c r="E45" s="34">
        <v>3500200</v>
      </c>
      <c r="F45" s="31">
        <v>243</v>
      </c>
      <c r="G45" s="79">
        <v>0</v>
      </c>
      <c r="H45" s="35"/>
      <c r="J45" s="41" t="s">
        <v>196</v>
      </c>
      <c r="K45" s="83" t="s">
        <v>193</v>
      </c>
      <c r="L45" s="83" t="s">
        <v>195</v>
      </c>
    </row>
    <row r="46" spans="1:12" s="36" customFormat="1" ht="12.75" customHeight="1">
      <c r="A46" s="20"/>
      <c r="B46" s="82" t="s">
        <v>29</v>
      </c>
      <c r="C46" s="22">
        <v>5</v>
      </c>
      <c r="D46" s="27" t="s">
        <v>30</v>
      </c>
      <c r="E46" s="18"/>
      <c r="F46" s="15"/>
      <c r="G46" s="78">
        <f>IF(SEARCH("руб",$G$10)&gt;12,ROUND(H46,$H$10),ROUND(M46,$M$9)*1000)+N46</f>
        <v>0</v>
      </c>
      <c r="H46" s="24"/>
      <c r="J46" s="41" t="s">
        <v>196</v>
      </c>
      <c r="K46" s="83" t="s">
        <v>193</v>
      </c>
      <c r="L46" s="83" t="s">
        <v>195</v>
      </c>
    </row>
    <row r="47" spans="1:12" s="36" customFormat="1" ht="12.75" customHeight="1">
      <c r="A47" s="20"/>
      <c r="B47" s="26" t="s">
        <v>29</v>
      </c>
      <c r="C47" s="22">
        <v>5</v>
      </c>
      <c r="D47" s="27" t="s">
        <v>30</v>
      </c>
      <c r="E47" s="23">
        <v>6000000</v>
      </c>
      <c r="F47" s="21">
        <v>0</v>
      </c>
      <c r="G47" s="78">
        <f>IF(SEARCH("руб",$G$10)&gt;12,ROUND(H47,$H$10),ROUND(M47,$M$9)*1000)+N47</f>
        <v>0</v>
      </c>
      <c r="H47" s="24"/>
      <c r="J47" s="41" t="s">
        <v>196</v>
      </c>
      <c r="K47" s="83" t="s">
        <v>193</v>
      </c>
      <c r="L47" s="83" t="s">
        <v>195</v>
      </c>
    </row>
    <row r="48" spans="1:12" s="36" customFormat="1" ht="12.75" customHeight="1">
      <c r="A48" s="20"/>
      <c r="B48" s="26" t="s">
        <v>31</v>
      </c>
      <c r="C48" s="22">
        <v>5</v>
      </c>
      <c r="D48" s="27" t="s">
        <v>30</v>
      </c>
      <c r="E48" s="23">
        <v>6000100</v>
      </c>
      <c r="F48" s="21">
        <v>0</v>
      </c>
      <c r="G48" s="78">
        <v>305.39999999999998</v>
      </c>
      <c r="H48" s="24"/>
      <c r="J48" s="41" t="s">
        <v>196</v>
      </c>
      <c r="K48" s="83" t="s">
        <v>193</v>
      </c>
      <c r="L48" s="83" t="s">
        <v>195</v>
      </c>
    </row>
    <row r="49" spans="1:12" s="36" customFormat="1" ht="12.75" customHeight="1">
      <c r="A49" s="20"/>
      <c r="B49" s="30" t="s">
        <v>190</v>
      </c>
      <c r="C49" s="32">
        <v>5</v>
      </c>
      <c r="D49" s="33" t="s">
        <v>30</v>
      </c>
      <c r="E49" s="34">
        <v>6000100</v>
      </c>
      <c r="F49" s="31">
        <v>223</v>
      </c>
      <c r="G49" s="79">
        <v>305.39999999999998</v>
      </c>
      <c r="H49" s="35"/>
      <c r="J49" s="41" t="s">
        <v>196</v>
      </c>
      <c r="K49" s="83" t="s">
        <v>193</v>
      </c>
      <c r="L49" s="83" t="s">
        <v>195</v>
      </c>
    </row>
    <row r="50" spans="1:12" s="36" customFormat="1" ht="13.5" customHeight="1">
      <c r="A50" s="20"/>
      <c r="B50" s="26" t="s">
        <v>33</v>
      </c>
      <c r="C50" s="22">
        <v>5</v>
      </c>
      <c r="D50" s="27" t="s">
        <v>30</v>
      </c>
      <c r="E50" s="23">
        <v>6000500</v>
      </c>
      <c r="F50" s="21">
        <v>0</v>
      </c>
      <c r="G50" s="78">
        <f>IF(SEARCH("руб",$G$10)&gt;12,ROUND(H50,$H$10),ROUND(M50,$M$9)*1000)+N50</f>
        <v>0</v>
      </c>
      <c r="H50" s="24"/>
      <c r="J50" s="41" t="s">
        <v>196</v>
      </c>
      <c r="K50" s="83" t="s">
        <v>193</v>
      </c>
      <c r="L50" s="83" t="s">
        <v>195</v>
      </c>
    </row>
    <row r="51" spans="1:12" s="36" customFormat="1" ht="11.25" customHeight="1">
      <c r="A51" s="20"/>
      <c r="B51" s="30" t="s">
        <v>190</v>
      </c>
      <c r="C51" s="32">
        <v>5</v>
      </c>
      <c r="D51" s="33" t="s">
        <v>30</v>
      </c>
      <c r="E51" s="34">
        <v>6000500</v>
      </c>
      <c r="F51" s="31">
        <v>244</v>
      </c>
      <c r="G51" s="79">
        <v>0</v>
      </c>
      <c r="H51" s="35"/>
      <c r="J51" s="41" t="s">
        <v>196</v>
      </c>
      <c r="K51" s="83" t="s">
        <v>193</v>
      </c>
      <c r="L51" s="83" t="s">
        <v>195</v>
      </c>
    </row>
    <row r="52" spans="1:12" s="36" customFormat="1" ht="18" customHeight="1">
      <c r="A52" s="20"/>
      <c r="B52" s="99" t="s">
        <v>204</v>
      </c>
      <c r="C52" s="100"/>
      <c r="D52" s="101"/>
      <c r="E52" s="102"/>
      <c r="F52" s="103"/>
      <c r="G52" s="97">
        <f>G53</f>
        <v>1011.6</v>
      </c>
      <c r="H52" s="35"/>
      <c r="J52" s="41"/>
      <c r="K52" s="83"/>
      <c r="L52" s="83"/>
    </row>
    <row r="53" spans="1:12" s="36" customFormat="1" ht="11.25" customHeight="1">
      <c r="A53" s="20"/>
      <c r="B53" s="38" t="s">
        <v>42</v>
      </c>
      <c r="C53" s="32"/>
      <c r="D53" s="33"/>
      <c r="E53" s="34"/>
      <c r="F53" s="31"/>
      <c r="G53" s="78">
        <f>G56+G58+G59+G57</f>
        <v>1011.6</v>
      </c>
      <c r="H53" s="35"/>
      <c r="J53" s="41"/>
      <c r="K53" s="83"/>
      <c r="L53" s="83"/>
    </row>
    <row r="54" spans="1:12" s="40" customFormat="1" ht="12.75" customHeight="1">
      <c r="A54" s="20"/>
      <c r="B54" s="104" t="s">
        <v>205</v>
      </c>
      <c r="C54" s="105">
        <v>8</v>
      </c>
      <c r="D54" s="106" t="s">
        <v>20</v>
      </c>
      <c r="E54" s="107"/>
      <c r="F54" s="108"/>
      <c r="G54" s="84"/>
      <c r="H54" s="24"/>
      <c r="K54" s="83"/>
      <c r="L54" s="83"/>
    </row>
    <row r="55" spans="1:12" s="25" customFormat="1" ht="12.75" hidden="1" customHeight="1">
      <c r="A55" s="20"/>
      <c r="B55" s="38"/>
      <c r="C55" s="32"/>
      <c r="D55" s="33" t="s">
        <v>75</v>
      </c>
      <c r="E55" s="34"/>
      <c r="F55" s="31"/>
      <c r="G55" s="84"/>
      <c r="H55" s="24"/>
    </row>
    <row r="56" spans="1:12" s="25" customFormat="1" ht="12.75" customHeight="1">
      <c r="A56" s="20"/>
      <c r="B56" s="38" t="s">
        <v>189</v>
      </c>
      <c r="C56" s="32">
        <v>8</v>
      </c>
      <c r="D56" s="33" t="s">
        <v>20</v>
      </c>
      <c r="E56" s="34" t="s">
        <v>203</v>
      </c>
      <c r="F56" s="31">
        <v>111</v>
      </c>
      <c r="G56" s="85">
        <v>753.1</v>
      </c>
      <c r="H56" s="24"/>
    </row>
    <row r="57" spans="1:12" s="25" customFormat="1" ht="12.75" customHeight="1">
      <c r="A57" s="20"/>
      <c r="B57" s="38"/>
      <c r="C57" s="32">
        <v>8</v>
      </c>
      <c r="D57" s="33" t="s">
        <v>20</v>
      </c>
      <c r="E57" s="34" t="s">
        <v>203</v>
      </c>
      <c r="F57" s="31">
        <v>119</v>
      </c>
      <c r="G57" s="85">
        <v>227.5</v>
      </c>
      <c r="H57" s="24"/>
    </row>
    <row r="58" spans="1:12" s="25" customFormat="1" ht="12.75" customHeight="1">
      <c r="A58" s="20"/>
      <c r="B58" s="38" t="s">
        <v>201</v>
      </c>
      <c r="C58" s="32">
        <v>8</v>
      </c>
      <c r="D58" s="33" t="s">
        <v>20</v>
      </c>
      <c r="E58" s="34" t="s">
        <v>203</v>
      </c>
      <c r="F58" s="31">
        <v>112</v>
      </c>
      <c r="G58" s="85">
        <v>12.7</v>
      </c>
      <c r="H58" s="24"/>
    </row>
    <row r="59" spans="1:12" s="25" customFormat="1" ht="12.75" customHeight="1">
      <c r="A59" s="20"/>
      <c r="B59" s="38" t="s">
        <v>202</v>
      </c>
      <c r="C59" s="32">
        <v>8</v>
      </c>
      <c r="D59" s="33" t="s">
        <v>20</v>
      </c>
      <c r="E59" s="34" t="s">
        <v>203</v>
      </c>
      <c r="F59" s="31">
        <v>244</v>
      </c>
      <c r="G59" s="85">
        <v>18.3</v>
      </c>
      <c r="H59" s="24"/>
    </row>
  </sheetData>
  <autoFilter ref="B14:H54"/>
  <mergeCells count="11">
    <mergeCell ref="C7:G7"/>
    <mergeCell ref="C2:G2"/>
    <mergeCell ref="C3:G3"/>
    <mergeCell ref="C4:G4"/>
    <mergeCell ref="C5:G5"/>
    <mergeCell ref="C6:G6"/>
    <mergeCell ref="B9:G9"/>
    <mergeCell ref="B11:B13"/>
    <mergeCell ref="C11:F12"/>
    <mergeCell ref="G11:G13"/>
    <mergeCell ref="H11:H13"/>
  </mergeCells>
  <pageMargins left="0.17" right="0.31" top="0.27559055118110237" bottom="0.35433070866141736" header="0.19685039370078741" footer="0.15748031496062992"/>
  <pageSetup paperSize="9" scale="87" orientation="portrait" r:id="rId1"/>
  <headerFooter alignWithMargins="0">
    <oddFooter>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 filterMode="1"/>
  <dimension ref="A1:Z621"/>
  <sheetViews>
    <sheetView showZeros="0" view="pageBreakPreview" topLeftCell="A7" workbookViewId="0">
      <pane xSplit="8" ySplit="6" topLeftCell="I85" activePane="bottomRight" state="frozen"/>
      <selection activeCell="Z8" sqref="Z8"/>
      <selection pane="topRight" activeCell="Z8" sqref="Z8"/>
      <selection pane="bottomLeft" activeCell="Z8" sqref="Z8"/>
      <selection pane="bottomRight" activeCell="J135" sqref="J135"/>
    </sheetView>
  </sheetViews>
  <sheetFormatPr defaultRowHeight="12.75"/>
  <cols>
    <col min="1" max="1" width="0.85546875" style="5" customWidth="1"/>
    <col min="2" max="2" width="56" style="5" customWidth="1"/>
    <col min="3" max="3" width="5.5703125" style="5" customWidth="1"/>
    <col min="4" max="4" width="5.7109375" style="5" customWidth="1"/>
    <col min="5" max="5" width="5.85546875" style="5" customWidth="1"/>
    <col min="6" max="6" width="7.7109375" style="5" customWidth="1"/>
    <col min="7" max="7" width="6.7109375" style="5" customWidth="1"/>
    <col min="8" max="8" width="11.42578125" style="57" customWidth="1"/>
    <col min="9" max="9" width="11" style="57" customWidth="1"/>
    <col min="10" max="10" width="10.28515625" style="57" customWidth="1"/>
    <col min="11" max="24" width="12.140625" style="5" hidden="1" customWidth="1"/>
    <col min="25" max="16384" width="9.140625" style="5"/>
  </cols>
  <sheetData>
    <row r="1" spans="1:24" ht="15" customHeight="1">
      <c r="A1" s="1"/>
      <c r="B1" s="2"/>
      <c r="C1" s="132" t="s">
        <v>151</v>
      </c>
      <c r="D1" s="133"/>
      <c r="E1" s="133"/>
      <c r="F1" s="133"/>
      <c r="G1" s="133"/>
      <c r="H1" s="133"/>
    </row>
    <row r="2" spans="1:24" ht="18.75" customHeight="1">
      <c r="A2" s="1"/>
      <c r="B2" s="53"/>
      <c r="C2" s="54" t="s">
        <v>0</v>
      </c>
      <c r="D2" s="55"/>
      <c r="E2" s="55"/>
      <c r="F2" s="55"/>
      <c r="G2" s="55"/>
      <c r="H2" s="55"/>
      <c r="I2" s="55"/>
      <c r="J2" s="5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>
      <c r="A3" s="1"/>
      <c r="B3" s="53"/>
      <c r="C3" s="54" t="s">
        <v>1</v>
      </c>
      <c r="D3" s="56"/>
      <c r="E3" s="56"/>
      <c r="F3" s="56"/>
      <c r="G3" s="56"/>
      <c r="H3" s="56"/>
      <c r="I3" s="56"/>
      <c r="J3" s="5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>
      <c r="A4" s="1"/>
      <c r="B4" s="53"/>
      <c r="C4" s="55" t="s">
        <v>152</v>
      </c>
      <c r="D4" s="55"/>
      <c r="E4" s="55"/>
      <c r="F4" s="55"/>
      <c r="G4" s="55"/>
      <c r="H4" s="55"/>
      <c r="I4" s="55"/>
      <c r="J4" s="5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>
      <c r="A5" s="1"/>
      <c r="B5" s="53"/>
      <c r="C5" s="134"/>
      <c r="D5" s="134"/>
      <c r="E5" s="134"/>
      <c r="F5" s="134"/>
      <c r="G5" s="134"/>
      <c r="H5" s="134"/>
    </row>
    <row r="6" spans="1:24" ht="26.25" customHeight="1">
      <c r="A6" s="2"/>
      <c r="B6" s="53"/>
      <c r="C6" s="53"/>
      <c r="D6" s="53"/>
      <c r="E6" s="53"/>
      <c r="F6" s="53"/>
      <c r="G6" s="53"/>
      <c r="H6" s="53"/>
      <c r="I6" s="53"/>
      <c r="J6" s="5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>
      <c r="A7" s="6"/>
      <c r="B7" s="124" t="s">
        <v>160</v>
      </c>
      <c r="C7" s="124"/>
      <c r="D7" s="124"/>
      <c r="E7" s="124"/>
      <c r="F7" s="124"/>
      <c r="G7" s="124"/>
      <c r="H7" s="124"/>
    </row>
    <row r="8" spans="1:24" ht="11.25" customHeight="1">
      <c r="A8" s="7"/>
      <c r="B8" s="7"/>
      <c r="C8" s="7"/>
      <c r="D8" s="7"/>
      <c r="E8" s="7"/>
      <c r="F8" s="7"/>
      <c r="G8" s="7"/>
      <c r="H8" s="8" t="s">
        <v>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" customHeight="1">
      <c r="A9" s="9"/>
      <c r="B9" s="125" t="s">
        <v>3</v>
      </c>
      <c r="C9" s="126" t="s">
        <v>4</v>
      </c>
      <c r="D9" s="126"/>
      <c r="E9" s="126"/>
      <c r="F9" s="126"/>
      <c r="G9" s="126"/>
      <c r="H9" s="123" t="s">
        <v>161</v>
      </c>
      <c r="I9" s="123" t="s">
        <v>162</v>
      </c>
      <c r="J9" s="123" t="s">
        <v>163</v>
      </c>
      <c r="K9" s="58">
        <v>685</v>
      </c>
      <c r="L9" s="58">
        <v>686</v>
      </c>
      <c r="M9" s="58">
        <v>687</v>
      </c>
      <c r="N9" s="58">
        <v>688</v>
      </c>
      <c r="O9" s="58">
        <v>689</v>
      </c>
      <c r="P9" s="58">
        <v>690</v>
      </c>
      <c r="Q9" s="58">
        <v>691</v>
      </c>
      <c r="R9" s="58">
        <v>692</v>
      </c>
      <c r="S9" s="58">
        <v>694</v>
      </c>
      <c r="T9" s="58">
        <v>695</v>
      </c>
      <c r="U9" s="58">
        <v>696</v>
      </c>
      <c r="V9" s="58">
        <v>697</v>
      </c>
      <c r="W9" s="58">
        <v>698</v>
      </c>
      <c r="X9" s="58">
        <v>699</v>
      </c>
    </row>
    <row r="10" spans="1:24" ht="1.5" customHeight="1">
      <c r="A10" s="9"/>
      <c r="B10" s="125"/>
      <c r="C10" s="126"/>
      <c r="D10" s="126"/>
      <c r="E10" s="126"/>
      <c r="F10" s="126"/>
      <c r="G10" s="126"/>
      <c r="H10" s="123"/>
      <c r="I10" s="123"/>
      <c r="J10" s="123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44.25" customHeight="1">
      <c r="A11" s="10"/>
      <c r="B11" s="125"/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23"/>
      <c r="I11" s="123"/>
      <c r="J11" s="123"/>
      <c r="K11" s="60" t="s">
        <v>167</v>
      </c>
      <c r="L11" s="60" t="s">
        <v>168</v>
      </c>
      <c r="M11" s="60" t="s">
        <v>169</v>
      </c>
      <c r="N11" s="60" t="s">
        <v>170</v>
      </c>
      <c r="O11" s="60" t="s">
        <v>171</v>
      </c>
      <c r="P11" s="60" t="s">
        <v>172</v>
      </c>
      <c r="Q11" s="60" t="s">
        <v>173</v>
      </c>
      <c r="R11" s="60" t="s">
        <v>174</v>
      </c>
      <c r="S11" s="60" t="s">
        <v>175</v>
      </c>
      <c r="T11" s="60" t="s">
        <v>176</v>
      </c>
      <c r="U11" s="60" t="s">
        <v>177</v>
      </c>
      <c r="V11" s="60" t="s">
        <v>178</v>
      </c>
      <c r="W11" s="60" t="s">
        <v>179</v>
      </c>
      <c r="X11" s="60" t="s">
        <v>180</v>
      </c>
    </row>
    <row r="12" spans="1:24" ht="12" customHeight="1">
      <c r="A12" s="10"/>
      <c r="B12" s="12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7</v>
      </c>
      <c r="J12" s="13">
        <v>7</v>
      </c>
      <c r="K12" s="13">
        <v>7</v>
      </c>
      <c r="L12" s="13">
        <v>7</v>
      </c>
      <c r="M12" s="13">
        <v>7</v>
      </c>
      <c r="N12" s="13">
        <v>7</v>
      </c>
      <c r="O12" s="13">
        <v>7</v>
      </c>
      <c r="P12" s="13">
        <v>7</v>
      </c>
      <c r="Q12" s="13">
        <v>7</v>
      </c>
      <c r="R12" s="13">
        <v>7</v>
      </c>
      <c r="S12" s="13">
        <v>7</v>
      </c>
      <c r="T12" s="13">
        <v>7</v>
      </c>
      <c r="U12" s="13">
        <v>7</v>
      </c>
      <c r="V12" s="13">
        <v>7</v>
      </c>
      <c r="W12" s="13">
        <v>7</v>
      </c>
      <c r="X12" s="13">
        <v>7</v>
      </c>
    </row>
    <row r="13" spans="1:24" hidden="1">
      <c r="A13" s="10"/>
      <c r="B13" s="14"/>
      <c r="C13" s="15"/>
      <c r="D13" s="16"/>
      <c r="E13" s="17"/>
      <c r="F13" s="18"/>
      <c r="G13" s="1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5" customFormat="1" hidden="1">
      <c r="A14" s="20"/>
      <c r="B14" s="69" t="s">
        <v>153</v>
      </c>
      <c r="C14" s="70">
        <v>99</v>
      </c>
      <c r="D14" s="71">
        <v>0</v>
      </c>
      <c r="E14" s="72">
        <v>0</v>
      </c>
      <c r="F14" s="73">
        <v>0</v>
      </c>
      <c r="G14" s="70">
        <v>0</v>
      </c>
      <c r="H14" s="74">
        <f>H15+H19</f>
        <v>8000</v>
      </c>
      <c r="I14" s="74">
        <f>I15+I19</f>
        <v>38542.699999999997</v>
      </c>
      <c r="J14" s="74">
        <f>J15+J19</f>
        <v>0</v>
      </c>
      <c r="K14" s="51" t="e">
        <f>K19</f>
        <v>#REF!</v>
      </c>
      <c r="L14" s="51" t="e">
        <f t="shared" ref="L14:X14" si="0">L19</f>
        <v>#REF!</v>
      </c>
      <c r="M14" s="51" t="e">
        <f t="shared" si="0"/>
        <v>#REF!</v>
      </c>
      <c r="N14" s="51" t="e">
        <f t="shared" si="0"/>
        <v>#REF!</v>
      </c>
      <c r="O14" s="51" t="e">
        <f t="shared" si="0"/>
        <v>#REF!</v>
      </c>
      <c r="P14" s="51" t="e">
        <f t="shared" si="0"/>
        <v>#REF!</v>
      </c>
      <c r="Q14" s="51" t="e">
        <f t="shared" si="0"/>
        <v>#REF!</v>
      </c>
      <c r="R14" s="51" t="e">
        <f t="shared" si="0"/>
        <v>#REF!</v>
      </c>
      <c r="S14" s="51" t="e">
        <f t="shared" si="0"/>
        <v>#REF!</v>
      </c>
      <c r="T14" s="51" t="e">
        <f t="shared" si="0"/>
        <v>#REF!</v>
      </c>
      <c r="U14" s="51" t="e">
        <f t="shared" si="0"/>
        <v>#REF!</v>
      </c>
      <c r="V14" s="51" t="e">
        <f t="shared" si="0"/>
        <v>#REF!</v>
      </c>
      <c r="W14" s="51" t="e">
        <f t="shared" si="0"/>
        <v>#REF!</v>
      </c>
      <c r="X14" s="51" t="e">
        <f t="shared" si="0"/>
        <v>#REF!</v>
      </c>
    </row>
    <row r="15" spans="1:24" s="40" customFormat="1" ht="12.75" customHeight="1">
      <c r="A15" s="20"/>
      <c r="B15" s="62" t="s">
        <v>11</v>
      </c>
      <c r="C15" s="63">
        <v>99</v>
      </c>
      <c r="D15" s="64">
        <v>1</v>
      </c>
      <c r="E15" s="65">
        <v>0</v>
      </c>
      <c r="F15" s="66">
        <v>0</v>
      </c>
      <c r="G15" s="63">
        <v>0</v>
      </c>
      <c r="H15" s="67">
        <f t="shared" ref="H15:W17" si="1">H16</f>
        <v>8000</v>
      </c>
      <c r="I15" s="67">
        <f t="shared" si="1"/>
        <v>8000</v>
      </c>
      <c r="J15" s="67">
        <f t="shared" si="1"/>
        <v>0</v>
      </c>
      <c r="K15" s="24" t="e">
        <f t="shared" si="1"/>
        <v>#REF!</v>
      </c>
      <c r="L15" s="24" t="e">
        <f t="shared" si="1"/>
        <v>#REF!</v>
      </c>
      <c r="M15" s="24" t="e">
        <f t="shared" si="1"/>
        <v>#REF!</v>
      </c>
      <c r="N15" s="24" t="e">
        <f t="shared" si="1"/>
        <v>#REF!</v>
      </c>
      <c r="O15" s="24" t="e">
        <f t="shared" si="1"/>
        <v>#REF!</v>
      </c>
      <c r="P15" s="24" t="e">
        <f t="shared" si="1"/>
        <v>#REF!</v>
      </c>
      <c r="Q15" s="24" t="e">
        <f t="shared" si="1"/>
        <v>#REF!</v>
      </c>
      <c r="R15" s="24" t="e">
        <f t="shared" si="1"/>
        <v>#REF!</v>
      </c>
      <c r="S15" s="24" t="e">
        <f t="shared" si="1"/>
        <v>#REF!</v>
      </c>
      <c r="T15" s="24" t="e">
        <f t="shared" si="1"/>
        <v>#REF!</v>
      </c>
      <c r="U15" s="24" t="e">
        <f t="shared" si="1"/>
        <v>#REF!</v>
      </c>
      <c r="V15" s="24" t="e">
        <f t="shared" si="1"/>
        <v>#REF!</v>
      </c>
      <c r="W15" s="24" t="e">
        <f t="shared" si="1"/>
        <v>#REF!</v>
      </c>
      <c r="X15" s="24" t="e">
        <f>X16</f>
        <v>#REF!</v>
      </c>
    </row>
    <row r="16" spans="1:24" s="25" customFormat="1" ht="37.5" customHeight="1">
      <c r="A16" s="20"/>
      <c r="B16" s="26" t="s">
        <v>52</v>
      </c>
      <c r="C16" s="21">
        <v>99</v>
      </c>
      <c r="D16" s="22">
        <v>1</v>
      </c>
      <c r="E16" s="27" t="s">
        <v>53</v>
      </c>
      <c r="F16" s="23">
        <v>0</v>
      </c>
      <c r="G16" s="21">
        <v>0</v>
      </c>
      <c r="H16" s="24">
        <f t="shared" si="1"/>
        <v>8000</v>
      </c>
      <c r="I16" s="24">
        <f t="shared" si="1"/>
        <v>8000</v>
      </c>
      <c r="J16" s="24">
        <f t="shared" si="1"/>
        <v>0</v>
      </c>
      <c r="K16" s="24" t="e">
        <f t="shared" si="1"/>
        <v>#REF!</v>
      </c>
      <c r="L16" s="24" t="e">
        <f t="shared" si="1"/>
        <v>#REF!</v>
      </c>
      <c r="M16" s="24" t="e">
        <f t="shared" si="1"/>
        <v>#REF!</v>
      </c>
      <c r="N16" s="24" t="e">
        <f t="shared" si="1"/>
        <v>#REF!</v>
      </c>
      <c r="O16" s="24" t="e">
        <f t="shared" si="1"/>
        <v>#REF!</v>
      </c>
      <c r="P16" s="24" t="e">
        <f t="shared" si="1"/>
        <v>#REF!</v>
      </c>
      <c r="Q16" s="24" t="e">
        <f t="shared" si="1"/>
        <v>#REF!</v>
      </c>
      <c r="R16" s="24" t="e">
        <f t="shared" si="1"/>
        <v>#REF!</v>
      </c>
      <c r="S16" s="24" t="e">
        <f t="shared" si="1"/>
        <v>#REF!</v>
      </c>
      <c r="T16" s="24" t="e">
        <f t="shared" si="1"/>
        <v>#REF!</v>
      </c>
      <c r="U16" s="24" t="e">
        <f t="shared" si="1"/>
        <v>#REF!</v>
      </c>
      <c r="V16" s="24" t="e">
        <f t="shared" si="1"/>
        <v>#REF!</v>
      </c>
      <c r="W16" s="24" t="e">
        <f t="shared" si="1"/>
        <v>#REF!</v>
      </c>
      <c r="X16" s="24" t="e">
        <f>X17</f>
        <v>#REF!</v>
      </c>
    </row>
    <row r="17" spans="1:24" s="25" customFormat="1">
      <c r="A17" s="20"/>
      <c r="B17" s="28" t="s">
        <v>181</v>
      </c>
      <c r="C17" s="21">
        <v>99</v>
      </c>
      <c r="D17" s="22">
        <v>1</v>
      </c>
      <c r="E17" s="27" t="s">
        <v>53</v>
      </c>
      <c r="F17" s="23">
        <v>9990000</v>
      </c>
      <c r="G17" s="21"/>
      <c r="H17" s="24">
        <f>H18</f>
        <v>8000</v>
      </c>
      <c r="I17" s="24">
        <f t="shared" si="1"/>
        <v>8000</v>
      </c>
      <c r="J17" s="24">
        <f t="shared" si="1"/>
        <v>0</v>
      </c>
      <c r="K17" s="24" t="e">
        <f>#REF!+K19</f>
        <v>#REF!</v>
      </c>
      <c r="L17" s="24" t="e">
        <f>#REF!+L19</f>
        <v>#REF!</v>
      </c>
      <c r="M17" s="24" t="e">
        <f>#REF!+M19</f>
        <v>#REF!</v>
      </c>
      <c r="N17" s="24" t="e">
        <f>#REF!+N19</f>
        <v>#REF!</v>
      </c>
      <c r="O17" s="24" t="e">
        <f>#REF!+O19</f>
        <v>#REF!</v>
      </c>
      <c r="P17" s="24" t="e">
        <f>#REF!+P19</f>
        <v>#REF!</v>
      </c>
      <c r="Q17" s="24" t="e">
        <f>#REF!+Q19</f>
        <v>#REF!</v>
      </c>
      <c r="R17" s="24" t="e">
        <f>#REF!+R19</f>
        <v>#REF!</v>
      </c>
      <c r="S17" s="24" t="e">
        <f>#REF!+S19</f>
        <v>#REF!</v>
      </c>
      <c r="T17" s="24" t="e">
        <f>#REF!+T19</f>
        <v>#REF!</v>
      </c>
      <c r="U17" s="24" t="e">
        <f>#REF!+U19</f>
        <v>#REF!</v>
      </c>
      <c r="V17" s="24" t="e">
        <f>#REF!+V19</f>
        <v>#REF!</v>
      </c>
      <c r="W17" s="24" t="e">
        <f>#REF!+W19</f>
        <v>#REF!</v>
      </c>
      <c r="X17" s="24" t="e">
        <f>#REF!+X19</f>
        <v>#REF!</v>
      </c>
    </row>
    <row r="18" spans="1:24" s="36" customFormat="1">
      <c r="A18" s="20"/>
      <c r="B18" s="30" t="s">
        <v>181</v>
      </c>
      <c r="C18" s="31">
        <v>99</v>
      </c>
      <c r="D18" s="32">
        <v>1</v>
      </c>
      <c r="E18" s="33" t="s">
        <v>53</v>
      </c>
      <c r="F18" s="34">
        <v>9990000</v>
      </c>
      <c r="G18" s="31">
        <v>999</v>
      </c>
      <c r="H18" s="35">
        <f>I18+J18</f>
        <v>8000</v>
      </c>
      <c r="I18" s="35">
        <v>8000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s="40" customFormat="1" hidden="1">
      <c r="A19" s="20"/>
      <c r="B19" s="62" t="s">
        <v>154</v>
      </c>
      <c r="C19" s="63">
        <v>99</v>
      </c>
      <c r="D19" s="64">
        <v>11</v>
      </c>
      <c r="E19" s="65">
        <v>0</v>
      </c>
      <c r="F19" s="66">
        <v>0</v>
      </c>
      <c r="G19" s="63">
        <v>0</v>
      </c>
      <c r="H19" s="67">
        <f>H20+H24</f>
        <v>0</v>
      </c>
      <c r="I19" s="67">
        <f>I20+I24</f>
        <v>30542.699999999997</v>
      </c>
      <c r="J19" s="67">
        <f>J20+J24</f>
        <v>0</v>
      </c>
      <c r="K19" s="24" t="e">
        <f>K20+#REF!+K24</f>
        <v>#REF!</v>
      </c>
      <c r="L19" s="24" t="e">
        <f>L20+#REF!+L24</f>
        <v>#REF!</v>
      </c>
      <c r="M19" s="24" t="e">
        <f>M20+#REF!+M24</f>
        <v>#REF!</v>
      </c>
      <c r="N19" s="24" t="e">
        <f>N20+#REF!+N24</f>
        <v>#REF!</v>
      </c>
      <c r="O19" s="24" t="e">
        <f>O20+#REF!+O24</f>
        <v>#REF!</v>
      </c>
      <c r="P19" s="24" t="e">
        <f>P20+#REF!+P24</f>
        <v>#REF!</v>
      </c>
      <c r="Q19" s="24" t="e">
        <f>Q20+#REF!+Q24</f>
        <v>#REF!</v>
      </c>
      <c r="R19" s="24" t="e">
        <f>R20+#REF!+R24</f>
        <v>#REF!</v>
      </c>
      <c r="S19" s="24" t="e">
        <f>S20+#REF!+S24</f>
        <v>#REF!</v>
      </c>
      <c r="T19" s="24" t="e">
        <f>T20+#REF!+T24</f>
        <v>#REF!</v>
      </c>
      <c r="U19" s="24" t="e">
        <f>U20+#REF!+U24</f>
        <v>#REF!</v>
      </c>
      <c r="V19" s="24" t="e">
        <f>V20+#REF!+V24</f>
        <v>#REF!</v>
      </c>
      <c r="W19" s="24" t="e">
        <f>W20+#REF!+W24</f>
        <v>#REF!</v>
      </c>
      <c r="X19" s="24" t="e">
        <f>X20+#REF!+X24</f>
        <v>#REF!</v>
      </c>
    </row>
    <row r="20" spans="1:24" s="25" customFormat="1" ht="25.5" hidden="1">
      <c r="A20" s="20"/>
      <c r="B20" s="26" t="s">
        <v>155</v>
      </c>
      <c r="C20" s="21">
        <v>99</v>
      </c>
      <c r="D20" s="22">
        <v>11</v>
      </c>
      <c r="E20" s="27" t="s">
        <v>20</v>
      </c>
      <c r="F20" s="23">
        <v>0</v>
      </c>
      <c r="G20" s="21">
        <v>0</v>
      </c>
      <c r="H20" s="24">
        <f>H21</f>
        <v>0</v>
      </c>
      <c r="I20" s="24">
        <f t="shared" ref="I20:X22" si="2">I21</f>
        <v>29118.1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24">
        <f t="shared" si="2"/>
        <v>0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0</v>
      </c>
      <c r="R20" s="24">
        <f t="shared" si="2"/>
        <v>0</v>
      </c>
      <c r="S20" s="24">
        <f t="shared" si="2"/>
        <v>0</v>
      </c>
      <c r="T20" s="24">
        <f t="shared" si="2"/>
        <v>0</v>
      </c>
      <c r="U20" s="24">
        <f t="shared" si="2"/>
        <v>0</v>
      </c>
      <c r="V20" s="24">
        <f t="shared" si="2"/>
        <v>0</v>
      </c>
      <c r="W20" s="24">
        <f t="shared" si="2"/>
        <v>0</v>
      </c>
      <c r="X20" s="24">
        <f t="shared" si="2"/>
        <v>0</v>
      </c>
    </row>
    <row r="21" spans="1:24" s="25" customFormat="1" hidden="1">
      <c r="A21" s="20"/>
      <c r="B21" s="28" t="s">
        <v>156</v>
      </c>
      <c r="C21" s="21">
        <v>99</v>
      </c>
      <c r="D21" s="22">
        <v>11</v>
      </c>
      <c r="E21" s="27" t="s">
        <v>20</v>
      </c>
      <c r="F21" s="23">
        <v>5160000</v>
      </c>
      <c r="G21" s="21"/>
      <c r="H21" s="24">
        <f>H22</f>
        <v>0</v>
      </c>
      <c r="I21" s="24">
        <f t="shared" si="2"/>
        <v>29118.1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  <c r="U21" s="24">
        <f t="shared" si="2"/>
        <v>0</v>
      </c>
      <c r="V21" s="24">
        <f t="shared" si="2"/>
        <v>0</v>
      </c>
      <c r="W21" s="24">
        <f t="shared" si="2"/>
        <v>0</v>
      </c>
      <c r="X21" s="24">
        <f t="shared" si="2"/>
        <v>0</v>
      </c>
    </row>
    <row r="22" spans="1:24" s="25" customFormat="1" ht="25.5" hidden="1">
      <c r="A22" s="29"/>
      <c r="B22" s="28" t="s">
        <v>157</v>
      </c>
      <c r="C22" s="21">
        <v>99</v>
      </c>
      <c r="D22" s="22">
        <v>11</v>
      </c>
      <c r="E22" s="27" t="s">
        <v>20</v>
      </c>
      <c r="F22" s="23">
        <v>5160130</v>
      </c>
      <c r="G22" s="21">
        <v>0</v>
      </c>
      <c r="H22" s="24">
        <f>H23</f>
        <v>0</v>
      </c>
      <c r="I22" s="24">
        <f t="shared" si="2"/>
        <v>29118.1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4">
        <f t="shared" si="2"/>
        <v>0</v>
      </c>
      <c r="P22" s="24">
        <f t="shared" si="2"/>
        <v>0</v>
      </c>
      <c r="Q22" s="24">
        <f t="shared" si="2"/>
        <v>0</v>
      </c>
      <c r="R22" s="24">
        <f t="shared" si="2"/>
        <v>0</v>
      </c>
      <c r="S22" s="24">
        <f t="shared" si="2"/>
        <v>0</v>
      </c>
      <c r="T22" s="24">
        <f t="shared" si="2"/>
        <v>0</v>
      </c>
      <c r="U22" s="24">
        <f t="shared" si="2"/>
        <v>0</v>
      </c>
      <c r="V22" s="24">
        <f t="shared" si="2"/>
        <v>0</v>
      </c>
      <c r="W22" s="24">
        <f t="shared" si="2"/>
        <v>0</v>
      </c>
      <c r="X22" s="24">
        <f t="shared" si="2"/>
        <v>0</v>
      </c>
    </row>
    <row r="23" spans="1:24" s="36" customFormat="1" hidden="1">
      <c r="A23" s="20"/>
      <c r="B23" s="30" t="s">
        <v>158</v>
      </c>
      <c r="C23" s="31">
        <v>99</v>
      </c>
      <c r="D23" s="32">
        <v>11</v>
      </c>
      <c r="E23" s="33" t="s">
        <v>20</v>
      </c>
      <c r="F23" s="34">
        <v>5160130</v>
      </c>
      <c r="G23" s="31">
        <v>8</v>
      </c>
      <c r="H23" s="35"/>
      <c r="I23" s="35">
        <v>29118.1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25" customFormat="1" ht="25.5" hidden="1">
      <c r="A24" s="20"/>
      <c r="B24" s="26" t="s">
        <v>159</v>
      </c>
      <c r="C24" s="21">
        <v>99</v>
      </c>
      <c r="D24" s="22">
        <v>11</v>
      </c>
      <c r="E24" s="27" t="s">
        <v>30</v>
      </c>
      <c r="F24" s="23">
        <v>0</v>
      </c>
      <c r="G24" s="21">
        <v>0</v>
      </c>
      <c r="H24" s="24">
        <f>H25</f>
        <v>0</v>
      </c>
      <c r="I24" s="24">
        <f t="shared" ref="I24:X26" si="3">I25</f>
        <v>1424.6</v>
      </c>
      <c r="J24" s="24">
        <f t="shared" si="3"/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4">
        <f t="shared" si="3"/>
        <v>0</v>
      </c>
      <c r="O24" s="24">
        <f t="shared" si="3"/>
        <v>0</v>
      </c>
      <c r="P24" s="24">
        <f t="shared" si="3"/>
        <v>0</v>
      </c>
      <c r="Q24" s="24">
        <f t="shared" si="3"/>
        <v>0</v>
      </c>
      <c r="R24" s="24">
        <f t="shared" si="3"/>
        <v>0</v>
      </c>
      <c r="S24" s="24">
        <f t="shared" si="3"/>
        <v>0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W24" s="24">
        <f t="shared" si="3"/>
        <v>0</v>
      </c>
      <c r="X24" s="24">
        <f t="shared" si="3"/>
        <v>0</v>
      </c>
    </row>
    <row r="25" spans="1:24" s="25" customFormat="1" hidden="1">
      <c r="A25" s="20"/>
      <c r="B25" s="28" t="s">
        <v>156</v>
      </c>
      <c r="C25" s="21">
        <v>99</v>
      </c>
      <c r="D25" s="22">
        <v>11</v>
      </c>
      <c r="E25" s="27" t="s">
        <v>30</v>
      </c>
      <c r="F25" s="23">
        <v>10000</v>
      </c>
      <c r="G25" s="21"/>
      <c r="H25" s="24">
        <f>H26</f>
        <v>0</v>
      </c>
      <c r="I25" s="24">
        <f t="shared" si="3"/>
        <v>1424.6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24">
        <f t="shared" si="3"/>
        <v>0</v>
      </c>
      <c r="P25" s="24">
        <f t="shared" si="3"/>
        <v>0</v>
      </c>
      <c r="Q25" s="24">
        <f t="shared" si="3"/>
        <v>0</v>
      </c>
      <c r="R25" s="24">
        <f t="shared" si="3"/>
        <v>0</v>
      </c>
      <c r="S25" s="24">
        <f t="shared" si="3"/>
        <v>0</v>
      </c>
      <c r="T25" s="24">
        <f t="shared" si="3"/>
        <v>0</v>
      </c>
      <c r="U25" s="24">
        <f t="shared" si="3"/>
        <v>0</v>
      </c>
      <c r="V25" s="24">
        <f t="shared" si="3"/>
        <v>0</v>
      </c>
      <c r="W25" s="24">
        <f t="shared" si="3"/>
        <v>0</v>
      </c>
      <c r="X25" s="24">
        <f t="shared" si="3"/>
        <v>0</v>
      </c>
    </row>
    <row r="26" spans="1:24" s="25" customFormat="1" ht="25.5" hidden="1">
      <c r="A26" s="29"/>
      <c r="B26" s="28" t="s">
        <v>157</v>
      </c>
      <c r="C26" s="21">
        <v>99</v>
      </c>
      <c r="D26" s="22">
        <v>11</v>
      </c>
      <c r="E26" s="27" t="s">
        <v>30</v>
      </c>
      <c r="F26" s="23">
        <v>13600</v>
      </c>
      <c r="G26" s="21"/>
      <c r="H26" s="24">
        <f>H27</f>
        <v>0</v>
      </c>
      <c r="I26" s="24">
        <f t="shared" si="3"/>
        <v>1424.6</v>
      </c>
      <c r="J26" s="24">
        <f t="shared" si="3"/>
        <v>0</v>
      </c>
      <c r="K26" s="24">
        <f t="shared" si="3"/>
        <v>0</v>
      </c>
      <c r="L26" s="24">
        <f t="shared" si="3"/>
        <v>0</v>
      </c>
      <c r="M26" s="24">
        <f t="shared" si="3"/>
        <v>0</v>
      </c>
      <c r="N26" s="24">
        <f t="shared" si="3"/>
        <v>0</v>
      </c>
      <c r="O26" s="24">
        <f t="shared" si="3"/>
        <v>0</v>
      </c>
      <c r="P26" s="24">
        <f t="shared" si="3"/>
        <v>0</v>
      </c>
      <c r="Q26" s="24">
        <f t="shared" si="3"/>
        <v>0</v>
      </c>
      <c r="R26" s="24">
        <f t="shared" si="3"/>
        <v>0</v>
      </c>
      <c r="S26" s="24">
        <f t="shared" si="3"/>
        <v>0</v>
      </c>
      <c r="T26" s="24">
        <f t="shared" si="3"/>
        <v>0</v>
      </c>
      <c r="U26" s="24">
        <f t="shared" si="3"/>
        <v>0</v>
      </c>
      <c r="V26" s="24">
        <f t="shared" si="3"/>
        <v>0</v>
      </c>
      <c r="W26" s="24">
        <f t="shared" si="3"/>
        <v>0</v>
      </c>
      <c r="X26" s="24">
        <f t="shared" si="3"/>
        <v>0</v>
      </c>
    </row>
    <row r="27" spans="1:24" s="36" customFormat="1" hidden="1">
      <c r="A27" s="20"/>
      <c r="B27" s="30" t="s">
        <v>158</v>
      </c>
      <c r="C27" s="31">
        <v>99</v>
      </c>
      <c r="D27" s="32">
        <v>11</v>
      </c>
      <c r="E27" s="33" t="s">
        <v>30</v>
      </c>
      <c r="F27" s="34">
        <v>13600</v>
      </c>
      <c r="G27" s="31">
        <v>9</v>
      </c>
      <c r="H27" s="35"/>
      <c r="I27" s="35">
        <v>1424.6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idden="1">
      <c r="A28" s="10"/>
      <c r="B28" s="14"/>
      <c r="C28" s="15"/>
      <c r="D28" s="16"/>
      <c r="E28" s="17"/>
      <c r="F28" s="18"/>
      <c r="G28" s="1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5" customFormat="1" hidden="1">
      <c r="A29" s="20"/>
      <c r="B29" s="69" t="s">
        <v>10</v>
      </c>
      <c r="C29" s="70">
        <v>684</v>
      </c>
      <c r="D29" s="71">
        <v>0</v>
      </c>
      <c r="E29" s="72">
        <v>0</v>
      </c>
      <c r="F29" s="73">
        <v>0</v>
      </c>
      <c r="G29" s="70">
        <v>0</v>
      </c>
      <c r="H29" s="74">
        <f>H30+H37+H58+H65+H69</f>
        <v>49113.421999999999</v>
      </c>
      <c r="I29" s="74">
        <f>I30+I37+I58+I65+I69</f>
        <v>49113.421999999999</v>
      </c>
      <c r="J29" s="74">
        <f>J30+J37+J58+J65+J69</f>
        <v>0</v>
      </c>
      <c r="K29" s="51">
        <f>K30+K37+K58+K65+K69</f>
        <v>0</v>
      </c>
      <c r="L29" s="51">
        <f t="shared" ref="L29:X29" si="4">L30+L37+L58+L65+L69</f>
        <v>0</v>
      </c>
      <c r="M29" s="51">
        <f t="shared" si="4"/>
        <v>0</v>
      </c>
      <c r="N29" s="51">
        <f t="shared" si="4"/>
        <v>0</v>
      </c>
      <c r="O29" s="51">
        <f t="shared" si="4"/>
        <v>0</v>
      </c>
      <c r="P29" s="51">
        <f t="shared" si="4"/>
        <v>0</v>
      </c>
      <c r="Q29" s="51">
        <f t="shared" si="4"/>
        <v>0</v>
      </c>
      <c r="R29" s="51">
        <f t="shared" si="4"/>
        <v>0</v>
      </c>
      <c r="S29" s="51">
        <f t="shared" si="4"/>
        <v>0</v>
      </c>
      <c r="T29" s="51">
        <f t="shared" si="4"/>
        <v>0</v>
      </c>
      <c r="U29" s="51">
        <f t="shared" si="4"/>
        <v>0</v>
      </c>
      <c r="V29" s="51">
        <f t="shared" si="4"/>
        <v>0</v>
      </c>
      <c r="W29" s="51">
        <f t="shared" si="4"/>
        <v>0</v>
      </c>
      <c r="X29" s="51">
        <f t="shared" si="4"/>
        <v>0</v>
      </c>
    </row>
    <row r="30" spans="1:24" s="40" customFormat="1" ht="12.75" customHeight="1">
      <c r="A30" s="20"/>
      <c r="B30" s="62" t="s">
        <v>11</v>
      </c>
      <c r="C30" s="63">
        <v>684</v>
      </c>
      <c r="D30" s="64">
        <v>1</v>
      </c>
      <c r="E30" s="65">
        <v>0</v>
      </c>
      <c r="F30" s="66">
        <v>0</v>
      </c>
      <c r="G30" s="63">
        <v>0</v>
      </c>
      <c r="H30" s="67">
        <f t="shared" ref="H30:K31" si="5">H31</f>
        <v>11609.422</v>
      </c>
      <c r="I30" s="67">
        <f t="shared" si="5"/>
        <v>11609.422</v>
      </c>
      <c r="J30" s="67">
        <f t="shared" si="5"/>
        <v>0</v>
      </c>
      <c r="K30" s="24">
        <f t="shared" si="5"/>
        <v>0</v>
      </c>
      <c r="L30" s="24">
        <f t="shared" ref="L30:X31" si="6">L31</f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</row>
    <row r="31" spans="1:24" s="25" customFormat="1" ht="25.5" customHeight="1">
      <c r="A31" s="20"/>
      <c r="B31" s="26" t="s">
        <v>12</v>
      </c>
      <c r="C31" s="21">
        <v>684</v>
      </c>
      <c r="D31" s="22">
        <v>1</v>
      </c>
      <c r="E31" s="27" t="s">
        <v>13</v>
      </c>
      <c r="F31" s="23">
        <v>0</v>
      </c>
      <c r="G31" s="21">
        <v>0</v>
      </c>
      <c r="H31" s="24">
        <f t="shared" si="5"/>
        <v>11609.422</v>
      </c>
      <c r="I31" s="24">
        <f t="shared" si="5"/>
        <v>11609.422</v>
      </c>
      <c r="J31" s="24">
        <f t="shared" si="5"/>
        <v>0</v>
      </c>
      <c r="K31" s="24">
        <f t="shared" si="5"/>
        <v>0</v>
      </c>
      <c r="L31" s="24">
        <f t="shared" si="6"/>
        <v>0</v>
      </c>
      <c r="M31" s="24">
        <f t="shared" si="6"/>
        <v>0</v>
      </c>
      <c r="N31" s="24">
        <f t="shared" si="6"/>
        <v>0</v>
      </c>
      <c r="O31" s="24">
        <f t="shared" si="6"/>
        <v>0</v>
      </c>
      <c r="P31" s="24">
        <f t="shared" si="6"/>
        <v>0</v>
      </c>
      <c r="Q31" s="24">
        <f t="shared" si="6"/>
        <v>0</v>
      </c>
      <c r="R31" s="24">
        <f t="shared" si="6"/>
        <v>0</v>
      </c>
      <c r="S31" s="24">
        <f t="shared" si="6"/>
        <v>0</v>
      </c>
      <c r="T31" s="24">
        <f t="shared" si="6"/>
        <v>0</v>
      </c>
      <c r="U31" s="24">
        <f t="shared" si="6"/>
        <v>0</v>
      </c>
      <c r="V31" s="24">
        <f t="shared" si="6"/>
        <v>0</v>
      </c>
      <c r="W31" s="24">
        <f t="shared" si="6"/>
        <v>0</v>
      </c>
      <c r="X31" s="24">
        <f t="shared" si="6"/>
        <v>0</v>
      </c>
    </row>
    <row r="32" spans="1:24" s="25" customFormat="1" ht="39" customHeight="1">
      <c r="A32" s="20"/>
      <c r="B32" s="28" t="s">
        <v>14</v>
      </c>
      <c r="C32" s="21">
        <v>684</v>
      </c>
      <c r="D32" s="22">
        <v>1</v>
      </c>
      <c r="E32" s="27" t="s">
        <v>13</v>
      </c>
      <c r="F32" s="23">
        <v>20000</v>
      </c>
      <c r="G32" s="21"/>
      <c r="H32" s="24">
        <f>H33+H35</f>
        <v>11609.422</v>
      </c>
      <c r="I32" s="24">
        <f>I33+I35</f>
        <v>11609.422</v>
      </c>
      <c r="J32" s="24">
        <f>J33+J35</f>
        <v>0</v>
      </c>
      <c r="K32" s="24">
        <f>K33+K35</f>
        <v>0</v>
      </c>
      <c r="L32" s="24">
        <f t="shared" ref="L32:X32" si="7">L33+L35</f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7"/>
        <v>0</v>
      </c>
      <c r="Q32" s="24">
        <f t="shared" si="7"/>
        <v>0</v>
      </c>
      <c r="R32" s="24">
        <f t="shared" si="7"/>
        <v>0</v>
      </c>
      <c r="S32" s="24">
        <f t="shared" si="7"/>
        <v>0</v>
      </c>
      <c r="T32" s="24">
        <f t="shared" si="7"/>
        <v>0</v>
      </c>
      <c r="U32" s="24">
        <f t="shared" si="7"/>
        <v>0</v>
      </c>
      <c r="V32" s="24">
        <f t="shared" si="7"/>
        <v>0</v>
      </c>
      <c r="W32" s="24">
        <f t="shared" si="7"/>
        <v>0</v>
      </c>
      <c r="X32" s="24">
        <f t="shared" si="7"/>
        <v>0</v>
      </c>
    </row>
    <row r="33" spans="1:24" s="25" customFormat="1" ht="12.75" customHeight="1">
      <c r="A33" s="29"/>
      <c r="B33" s="26" t="s">
        <v>15</v>
      </c>
      <c r="C33" s="21">
        <v>684</v>
      </c>
      <c r="D33" s="22">
        <v>1</v>
      </c>
      <c r="E33" s="27" t="s">
        <v>13</v>
      </c>
      <c r="F33" s="23">
        <v>20300</v>
      </c>
      <c r="G33" s="21">
        <v>0</v>
      </c>
      <c r="H33" s="24">
        <f>H34</f>
        <v>778.88400000000001</v>
      </c>
      <c r="I33" s="24">
        <f>I34</f>
        <v>778.88400000000001</v>
      </c>
      <c r="J33" s="24">
        <f>J34</f>
        <v>0</v>
      </c>
      <c r="K33" s="24">
        <f>K34</f>
        <v>0</v>
      </c>
      <c r="L33" s="24">
        <f t="shared" ref="L33:X33" si="8">L34</f>
        <v>0</v>
      </c>
      <c r="M33" s="24">
        <f t="shared" si="8"/>
        <v>0</v>
      </c>
      <c r="N33" s="24">
        <f t="shared" si="8"/>
        <v>0</v>
      </c>
      <c r="O33" s="24">
        <f t="shared" si="8"/>
        <v>0</v>
      </c>
      <c r="P33" s="24">
        <f t="shared" si="8"/>
        <v>0</v>
      </c>
      <c r="Q33" s="24">
        <f t="shared" si="8"/>
        <v>0</v>
      </c>
      <c r="R33" s="24">
        <f t="shared" si="8"/>
        <v>0</v>
      </c>
      <c r="S33" s="24">
        <f t="shared" si="8"/>
        <v>0</v>
      </c>
      <c r="T33" s="24">
        <f t="shared" si="8"/>
        <v>0</v>
      </c>
      <c r="U33" s="24">
        <f t="shared" si="8"/>
        <v>0</v>
      </c>
      <c r="V33" s="24">
        <f t="shared" si="8"/>
        <v>0</v>
      </c>
      <c r="W33" s="24">
        <f t="shared" si="8"/>
        <v>0</v>
      </c>
      <c r="X33" s="24">
        <f t="shared" si="8"/>
        <v>0</v>
      </c>
    </row>
    <row r="34" spans="1:24" s="36" customFormat="1">
      <c r="A34" s="20"/>
      <c r="B34" s="30" t="s">
        <v>16</v>
      </c>
      <c r="C34" s="31">
        <v>684</v>
      </c>
      <c r="D34" s="32">
        <v>1</v>
      </c>
      <c r="E34" s="33" t="s">
        <v>13</v>
      </c>
      <c r="F34" s="34">
        <v>20300</v>
      </c>
      <c r="G34" s="31">
        <v>500</v>
      </c>
      <c r="H34" s="35">
        <f>I34+J34</f>
        <v>778.88400000000001</v>
      </c>
      <c r="I34" s="35">
        <v>778.88400000000001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s="25" customFormat="1">
      <c r="A35" s="20"/>
      <c r="B35" s="26" t="s">
        <v>17</v>
      </c>
      <c r="C35" s="21">
        <v>684</v>
      </c>
      <c r="D35" s="22">
        <v>1</v>
      </c>
      <c r="E35" s="27" t="s">
        <v>13</v>
      </c>
      <c r="F35" s="23">
        <v>20400</v>
      </c>
      <c r="G35" s="21">
        <v>0</v>
      </c>
      <c r="H35" s="24">
        <f>H36</f>
        <v>10830.538</v>
      </c>
      <c r="I35" s="24">
        <f>I36</f>
        <v>10830.538</v>
      </c>
      <c r="J35" s="24">
        <f>J36</f>
        <v>0</v>
      </c>
      <c r="K35" s="24">
        <f>K36</f>
        <v>0</v>
      </c>
      <c r="L35" s="24">
        <f t="shared" ref="L35:X35" si="9">L36</f>
        <v>0</v>
      </c>
      <c r="M35" s="24">
        <f t="shared" si="9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Q35" s="24">
        <f t="shared" si="9"/>
        <v>0</v>
      </c>
      <c r="R35" s="24">
        <f t="shared" si="9"/>
        <v>0</v>
      </c>
      <c r="S35" s="24">
        <f t="shared" si="9"/>
        <v>0</v>
      </c>
      <c r="T35" s="24">
        <f t="shared" si="9"/>
        <v>0</v>
      </c>
      <c r="U35" s="24">
        <f t="shared" si="9"/>
        <v>0</v>
      </c>
      <c r="V35" s="24">
        <f t="shared" si="9"/>
        <v>0</v>
      </c>
      <c r="W35" s="24">
        <f t="shared" si="9"/>
        <v>0</v>
      </c>
      <c r="X35" s="24">
        <f t="shared" si="9"/>
        <v>0</v>
      </c>
    </row>
    <row r="36" spans="1:24" s="36" customFormat="1">
      <c r="A36" s="20"/>
      <c r="B36" s="30" t="s">
        <v>16</v>
      </c>
      <c r="C36" s="31">
        <v>684</v>
      </c>
      <c r="D36" s="32">
        <v>1</v>
      </c>
      <c r="E36" s="33" t="s">
        <v>13</v>
      </c>
      <c r="F36" s="34">
        <v>20400</v>
      </c>
      <c r="G36" s="31">
        <v>500</v>
      </c>
      <c r="H36" s="35">
        <f>I36+J36</f>
        <v>10830.538</v>
      </c>
      <c r="I36" s="35">
        <f>18830.538-8000</f>
        <v>10830.538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s="40" customFormat="1" hidden="1">
      <c r="A37" s="20"/>
      <c r="B37" s="62" t="s">
        <v>18</v>
      </c>
      <c r="C37" s="63">
        <v>684</v>
      </c>
      <c r="D37" s="64">
        <v>5</v>
      </c>
      <c r="E37" s="65">
        <v>0</v>
      </c>
      <c r="F37" s="66">
        <v>0</v>
      </c>
      <c r="G37" s="63">
        <v>0</v>
      </c>
      <c r="H37" s="67">
        <f>H38+H44+H50</f>
        <v>35000</v>
      </c>
      <c r="I37" s="67">
        <f>I38+I44+I50</f>
        <v>35000</v>
      </c>
      <c r="J37" s="67">
        <f>J38+J44+J50</f>
        <v>0</v>
      </c>
      <c r="K37" s="24">
        <f>K38+K44+K50</f>
        <v>0</v>
      </c>
      <c r="L37" s="24">
        <f t="shared" ref="L37:X37" si="10">L38+L44+L50</f>
        <v>0</v>
      </c>
      <c r="M37" s="24">
        <f t="shared" si="10"/>
        <v>0</v>
      </c>
      <c r="N37" s="24">
        <f t="shared" si="10"/>
        <v>0</v>
      </c>
      <c r="O37" s="24">
        <f t="shared" si="10"/>
        <v>0</v>
      </c>
      <c r="P37" s="24">
        <f t="shared" si="10"/>
        <v>0</v>
      </c>
      <c r="Q37" s="24">
        <f t="shared" si="10"/>
        <v>0</v>
      </c>
      <c r="R37" s="24">
        <f t="shared" si="10"/>
        <v>0</v>
      </c>
      <c r="S37" s="24">
        <f t="shared" si="10"/>
        <v>0</v>
      </c>
      <c r="T37" s="24">
        <f t="shared" si="10"/>
        <v>0</v>
      </c>
      <c r="U37" s="24">
        <f t="shared" si="10"/>
        <v>0</v>
      </c>
      <c r="V37" s="24">
        <f t="shared" si="10"/>
        <v>0</v>
      </c>
      <c r="W37" s="24">
        <f t="shared" si="10"/>
        <v>0</v>
      </c>
      <c r="X37" s="24">
        <f t="shared" si="10"/>
        <v>0</v>
      </c>
    </row>
    <row r="38" spans="1:24" s="25" customFormat="1" ht="12.75" hidden="1" customHeight="1">
      <c r="A38" s="20"/>
      <c r="B38" s="26" t="s">
        <v>19</v>
      </c>
      <c r="C38" s="21">
        <v>684</v>
      </c>
      <c r="D38" s="22">
        <v>5</v>
      </c>
      <c r="E38" s="27" t="s">
        <v>20</v>
      </c>
      <c r="F38" s="23">
        <v>0</v>
      </c>
      <c r="G38" s="21">
        <v>0</v>
      </c>
      <c r="H38" s="24">
        <f>H39</f>
        <v>0</v>
      </c>
      <c r="I38" s="24">
        <f>I39</f>
        <v>0</v>
      </c>
      <c r="J38" s="24">
        <f>J39</f>
        <v>0</v>
      </c>
      <c r="K38" s="24">
        <f>K39</f>
        <v>0</v>
      </c>
      <c r="L38" s="24">
        <f t="shared" ref="L38:X38" si="11">L39</f>
        <v>0</v>
      </c>
      <c r="M38" s="24">
        <f t="shared" si="11"/>
        <v>0</v>
      </c>
      <c r="N38" s="24">
        <f t="shared" si="11"/>
        <v>0</v>
      </c>
      <c r="O38" s="24">
        <f t="shared" si="11"/>
        <v>0</v>
      </c>
      <c r="P38" s="24">
        <f t="shared" si="11"/>
        <v>0</v>
      </c>
      <c r="Q38" s="24">
        <f t="shared" si="11"/>
        <v>0</v>
      </c>
      <c r="R38" s="24">
        <f t="shared" si="11"/>
        <v>0</v>
      </c>
      <c r="S38" s="24">
        <f t="shared" si="11"/>
        <v>0</v>
      </c>
      <c r="T38" s="24">
        <f t="shared" si="11"/>
        <v>0</v>
      </c>
      <c r="U38" s="24">
        <f t="shared" si="11"/>
        <v>0</v>
      </c>
      <c r="V38" s="24">
        <f t="shared" si="11"/>
        <v>0</v>
      </c>
      <c r="W38" s="24">
        <f t="shared" si="11"/>
        <v>0</v>
      </c>
      <c r="X38" s="24">
        <f t="shared" si="11"/>
        <v>0</v>
      </c>
    </row>
    <row r="39" spans="1:24" s="25" customFormat="1" ht="12.75" hidden="1" customHeight="1">
      <c r="A39" s="20"/>
      <c r="B39" s="37" t="s">
        <v>21</v>
      </c>
      <c r="C39" s="21">
        <v>684</v>
      </c>
      <c r="D39" s="22">
        <v>5</v>
      </c>
      <c r="E39" s="27" t="s">
        <v>20</v>
      </c>
      <c r="F39" s="23">
        <v>3500000</v>
      </c>
      <c r="G39" s="21"/>
      <c r="H39" s="24">
        <f>H40+H42</f>
        <v>0</v>
      </c>
      <c r="I39" s="24">
        <f>I40+I42</f>
        <v>0</v>
      </c>
      <c r="J39" s="24">
        <f>J40+J42</f>
        <v>0</v>
      </c>
      <c r="K39" s="24">
        <f>K40+K42</f>
        <v>0</v>
      </c>
      <c r="L39" s="24">
        <f t="shared" ref="L39:X39" si="12">L40+L42</f>
        <v>0</v>
      </c>
      <c r="M39" s="24">
        <f t="shared" si="12"/>
        <v>0</v>
      </c>
      <c r="N39" s="24">
        <f t="shared" si="12"/>
        <v>0</v>
      </c>
      <c r="O39" s="24">
        <f t="shared" si="12"/>
        <v>0</v>
      </c>
      <c r="P39" s="24">
        <f t="shared" si="12"/>
        <v>0</v>
      </c>
      <c r="Q39" s="24">
        <f t="shared" si="12"/>
        <v>0</v>
      </c>
      <c r="R39" s="24">
        <f t="shared" si="12"/>
        <v>0</v>
      </c>
      <c r="S39" s="24">
        <f t="shared" si="12"/>
        <v>0</v>
      </c>
      <c r="T39" s="24">
        <f t="shared" si="12"/>
        <v>0</v>
      </c>
      <c r="U39" s="24">
        <f t="shared" si="12"/>
        <v>0</v>
      </c>
      <c r="V39" s="24">
        <f t="shared" si="12"/>
        <v>0</v>
      </c>
      <c r="W39" s="24">
        <f t="shared" si="12"/>
        <v>0</v>
      </c>
      <c r="X39" s="24">
        <f t="shared" si="12"/>
        <v>0</v>
      </c>
    </row>
    <row r="40" spans="1:24" s="25" customFormat="1" ht="36.75" hidden="1" customHeight="1">
      <c r="A40" s="20"/>
      <c r="B40" s="26" t="s">
        <v>22</v>
      </c>
      <c r="C40" s="21">
        <v>684</v>
      </c>
      <c r="D40" s="22">
        <v>5</v>
      </c>
      <c r="E40" s="27" t="s">
        <v>20</v>
      </c>
      <c r="F40" s="23">
        <v>3500100</v>
      </c>
      <c r="G40" s="21">
        <v>0</v>
      </c>
      <c r="H40" s="24">
        <f>H41</f>
        <v>0</v>
      </c>
      <c r="I40" s="24">
        <f>I41</f>
        <v>0</v>
      </c>
      <c r="J40" s="24">
        <f>J41</f>
        <v>0</v>
      </c>
      <c r="K40" s="24">
        <f>K41</f>
        <v>0</v>
      </c>
      <c r="L40" s="24">
        <f t="shared" ref="L40:X40" si="13">L41</f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Q40" s="24">
        <f t="shared" si="13"/>
        <v>0</v>
      </c>
      <c r="R40" s="24">
        <f t="shared" si="13"/>
        <v>0</v>
      </c>
      <c r="S40" s="24">
        <f t="shared" si="13"/>
        <v>0</v>
      </c>
      <c r="T40" s="24">
        <f t="shared" si="13"/>
        <v>0</v>
      </c>
      <c r="U40" s="24">
        <f t="shared" si="13"/>
        <v>0</v>
      </c>
      <c r="V40" s="24">
        <f t="shared" si="13"/>
        <v>0</v>
      </c>
      <c r="W40" s="24">
        <f t="shared" si="13"/>
        <v>0</v>
      </c>
      <c r="X40" s="24">
        <f t="shared" si="13"/>
        <v>0</v>
      </c>
    </row>
    <row r="41" spans="1:24" s="36" customFormat="1" hidden="1">
      <c r="A41" s="20"/>
      <c r="B41" s="30" t="s">
        <v>23</v>
      </c>
      <c r="C41" s="31">
        <v>684</v>
      </c>
      <c r="D41" s="32">
        <v>5</v>
      </c>
      <c r="E41" s="33" t="s">
        <v>20</v>
      </c>
      <c r="F41" s="34">
        <v>3500100</v>
      </c>
      <c r="G41" s="31">
        <v>6</v>
      </c>
      <c r="H41" s="35">
        <f>I41+J41</f>
        <v>0</v>
      </c>
      <c r="I41" s="35"/>
      <c r="J41" s="35">
        <f>SUM(K41:X41)</f>
        <v>0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s="25" customFormat="1" ht="25.5" hidden="1">
      <c r="A42" s="20"/>
      <c r="B42" s="26" t="s">
        <v>24</v>
      </c>
      <c r="C42" s="21">
        <v>684</v>
      </c>
      <c r="D42" s="22">
        <v>5</v>
      </c>
      <c r="E42" s="27" t="s">
        <v>20</v>
      </c>
      <c r="F42" s="23">
        <v>3500200</v>
      </c>
      <c r="G42" s="21">
        <v>0</v>
      </c>
      <c r="H42" s="24">
        <f>H43</f>
        <v>0</v>
      </c>
      <c r="I42" s="24">
        <f>I43</f>
        <v>0</v>
      </c>
      <c r="J42" s="24">
        <f>J43</f>
        <v>0</v>
      </c>
      <c r="K42" s="24">
        <f>K43</f>
        <v>0</v>
      </c>
      <c r="L42" s="24">
        <f t="shared" ref="L42:X42" si="14">L43</f>
        <v>0</v>
      </c>
      <c r="M42" s="24">
        <f t="shared" si="14"/>
        <v>0</v>
      </c>
      <c r="N42" s="24">
        <f t="shared" si="14"/>
        <v>0</v>
      </c>
      <c r="O42" s="24">
        <f t="shared" si="14"/>
        <v>0</v>
      </c>
      <c r="P42" s="24">
        <f t="shared" si="14"/>
        <v>0</v>
      </c>
      <c r="Q42" s="24">
        <f t="shared" si="14"/>
        <v>0</v>
      </c>
      <c r="R42" s="24">
        <f t="shared" si="14"/>
        <v>0</v>
      </c>
      <c r="S42" s="24">
        <f t="shared" si="14"/>
        <v>0</v>
      </c>
      <c r="T42" s="24">
        <f t="shared" si="14"/>
        <v>0</v>
      </c>
      <c r="U42" s="24">
        <f t="shared" si="14"/>
        <v>0</v>
      </c>
      <c r="V42" s="24">
        <f t="shared" si="14"/>
        <v>0</v>
      </c>
      <c r="W42" s="24">
        <f t="shared" si="14"/>
        <v>0</v>
      </c>
      <c r="X42" s="24">
        <f t="shared" si="14"/>
        <v>0</v>
      </c>
    </row>
    <row r="43" spans="1:24" s="36" customFormat="1" hidden="1">
      <c r="A43" s="20"/>
      <c r="B43" s="30" t="s">
        <v>23</v>
      </c>
      <c r="C43" s="31">
        <v>684</v>
      </c>
      <c r="D43" s="32">
        <v>5</v>
      </c>
      <c r="E43" s="33" t="s">
        <v>20</v>
      </c>
      <c r="F43" s="34">
        <v>3500200</v>
      </c>
      <c r="G43" s="31">
        <v>6</v>
      </c>
      <c r="H43" s="35">
        <f>I43+J43</f>
        <v>0</v>
      </c>
      <c r="I43" s="35"/>
      <c r="J43" s="35">
        <f>SUM(K43:X43)</f>
        <v>0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s="25" customFormat="1" hidden="1">
      <c r="A44" s="20"/>
      <c r="B44" s="26" t="s">
        <v>25</v>
      </c>
      <c r="C44" s="21">
        <v>684</v>
      </c>
      <c r="D44" s="22">
        <v>5</v>
      </c>
      <c r="E44" s="27" t="s">
        <v>13</v>
      </c>
      <c r="F44" s="23">
        <v>0</v>
      </c>
      <c r="G44" s="21">
        <v>0</v>
      </c>
      <c r="H44" s="24">
        <f>H45</f>
        <v>0</v>
      </c>
      <c r="I44" s="24">
        <f>I45</f>
        <v>0</v>
      </c>
      <c r="J44" s="24">
        <f>J45</f>
        <v>0</v>
      </c>
      <c r="K44" s="24">
        <f>K45</f>
        <v>0</v>
      </c>
      <c r="L44" s="24">
        <f t="shared" ref="L44:X44" si="15">L45</f>
        <v>0</v>
      </c>
      <c r="M44" s="24">
        <f t="shared" si="15"/>
        <v>0</v>
      </c>
      <c r="N44" s="24">
        <f t="shared" si="15"/>
        <v>0</v>
      </c>
      <c r="O44" s="24">
        <f t="shared" si="15"/>
        <v>0</v>
      </c>
      <c r="P44" s="24">
        <f t="shared" si="15"/>
        <v>0</v>
      </c>
      <c r="Q44" s="24">
        <f t="shared" si="15"/>
        <v>0</v>
      </c>
      <c r="R44" s="24">
        <f t="shared" si="15"/>
        <v>0</v>
      </c>
      <c r="S44" s="24">
        <f t="shared" si="15"/>
        <v>0</v>
      </c>
      <c r="T44" s="24">
        <f t="shared" si="15"/>
        <v>0</v>
      </c>
      <c r="U44" s="24">
        <f t="shared" si="15"/>
        <v>0</v>
      </c>
      <c r="V44" s="24">
        <f t="shared" si="15"/>
        <v>0</v>
      </c>
      <c r="W44" s="24">
        <f t="shared" si="15"/>
        <v>0</v>
      </c>
      <c r="X44" s="24">
        <f t="shared" si="15"/>
        <v>0</v>
      </c>
    </row>
    <row r="45" spans="1:24" s="25" customFormat="1" ht="12.75" hidden="1" customHeight="1">
      <c r="A45" s="20"/>
      <c r="B45" s="28" t="s">
        <v>26</v>
      </c>
      <c r="C45" s="21">
        <v>684</v>
      </c>
      <c r="D45" s="22">
        <v>5</v>
      </c>
      <c r="E45" s="27" t="s">
        <v>13</v>
      </c>
      <c r="F45" s="23">
        <v>3510000</v>
      </c>
      <c r="G45" s="21"/>
      <c r="H45" s="24">
        <f>H46+H48</f>
        <v>0</v>
      </c>
      <c r="I45" s="24">
        <f>I46+I48</f>
        <v>0</v>
      </c>
      <c r="J45" s="24">
        <f>J46+J48</f>
        <v>0</v>
      </c>
      <c r="K45" s="24">
        <f>K46+K48</f>
        <v>0</v>
      </c>
      <c r="L45" s="24">
        <f t="shared" ref="L45:X45" si="16">L46+L48</f>
        <v>0</v>
      </c>
      <c r="M45" s="24">
        <f t="shared" si="16"/>
        <v>0</v>
      </c>
      <c r="N45" s="24">
        <f t="shared" si="16"/>
        <v>0</v>
      </c>
      <c r="O45" s="24">
        <f t="shared" si="16"/>
        <v>0</v>
      </c>
      <c r="P45" s="24">
        <f t="shared" si="16"/>
        <v>0</v>
      </c>
      <c r="Q45" s="24">
        <f t="shared" si="16"/>
        <v>0</v>
      </c>
      <c r="R45" s="24">
        <f t="shared" si="16"/>
        <v>0</v>
      </c>
      <c r="S45" s="24">
        <f t="shared" si="16"/>
        <v>0</v>
      </c>
      <c r="T45" s="24">
        <f t="shared" si="16"/>
        <v>0</v>
      </c>
      <c r="U45" s="24">
        <f t="shared" si="16"/>
        <v>0</v>
      </c>
      <c r="V45" s="24">
        <f t="shared" si="16"/>
        <v>0</v>
      </c>
      <c r="W45" s="24">
        <f t="shared" si="16"/>
        <v>0</v>
      </c>
      <c r="X45" s="24">
        <f t="shared" si="16"/>
        <v>0</v>
      </c>
    </row>
    <row r="46" spans="1:24" s="25" customFormat="1" ht="38.25" hidden="1" customHeight="1">
      <c r="A46" s="20"/>
      <c r="B46" s="26" t="s">
        <v>27</v>
      </c>
      <c r="C46" s="21">
        <v>684</v>
      </c>
      <c r="D46" s="22">
        <v>5</v>
      </c>
      <c r="E46" s="27" t="s">
        <v>13</v>
      </c>
      <c r="F46" s="23">
        <v>3510200</v>
      </c>
      <c r="G46" s="21">
        <v>0</v>
      </c>
      <c r="H46" s="24">
        <f>H47</f>
        <v>0</v>
      </c>
      <c r="I46" s="24">
        <f>I47</f>
        <v>0</v>
      </c>
      <c r="J46" s="24">
        <f>J47</f>
        <v>0</v>
      </c>
      <c r="K46" s="24">
        <f>K47</f>
        <v>0</v>
      </c>
      <c r="L46" s="24">
        <f t="shared" ref="L46:X46" si="17">L47</f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 t="shared" si="17"/>
        <v>0</v>
      </c>
      <c r="R46" s="24">
        <f t="shared" si="17"/>
        <v>0</v>
      </c>
      <c r="S46" s="24">
        <f t="shared" si="17"/>
        <v>0</v>
      </c>
      <c r="T46" s="24">
        <f t="shared" si="17"/>
        <v>0</v>
      </c>
      <c r="U46" s="24">
        <f t="shared" si="17"/>
        <v>0</v>
      </c>
      <c r="V46" s="24">
        <f t="shared" si="17"/>
        <v>0</v>
      </c>
      <c r="W46" s="24">
        <f t="shared" si="17"/>
        <v>0</v>
      </c>
      <c r="X46" s="24">
        <f t="shared" si="17"/>
        <v>0</v>
      </c>
    </row>
    <row r="47" spans="1:24" s="36" customFormat="1" ht="12.75" hidden="1" customHeight="1">
      <c r="A47" s="20"/>
      <c r="B47" s="30" t="s">
        <v>23</v>
      </c>
      <c r="C47" s="31">
        <v>684</v>
      </c>
      <c r="D47" s="32">
        <v>5</v>
      </c>
      <c r="E47" s="33" t="s">
        <v>13</v>
      </c>
      <c r="F47" s="34">
        <v>3510200</v>
      </c>
      <c r="G47" s="31">
        <v>6</v>
      </c>
      <c r="H47" s="35">
        <f>I47+J47</f>
        <v>0</v>
      </c>
      <c r="I47" s="35"/>
      <c r="J47" s="35">
        <f>SUM(K47:X47)</f>
        <v>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s="25" customFormat="1" ht="12.75" hidden="1" customHeight="1">
      <c r="A48" s="20"/>
      <c r="B48" s="26" t="s">
        <v>28</v>
      </c>
      <c r="C48" s="21">
        <v>684</v>
      </c>
      <c r="D48" s="22">
        <v>5</v>
      </c>
      <c r="E48" s="27" t="s">
        <v>13</v>
      </c>
      <c r="F48" s="23">
        <v>3510500</v>
      </c>
      <c r="G48" s="21">
        <v>0</v>
      </c>
      <c r="H48" s="24">
        <f>H49</f>
        <v>0</v>
      </c>
      <c r="I48" s="24">
        <f>I49</f>
        <v>0</v>
      </c>
      <c r="J48" s="24">
        <f>J49</f>
        <v>0</v>
      </c>
      <c r="K48" s="24">
        <f>K49</f>
        <v>0</v>
      </c>
      <c r="L48" s="24">
        <f t="shared" ref="L48:X48" si="18">L49</f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  <c r="R48" s="24">
        <f t="shared" si="18"/>
        <v>0</v>
      </c>
      <c r="S48" s="24">
        <f t="shared" si="18"/>
        <v>0</v>
      </c>
      <c r="T48" s="24">
        <f t="shared" si="18"/>
        <v>0</v>
      </c>
      <c r="U48" s="24">
        <f t="shared" si="18"/>
        <v>0</v>
      </c>
      <c r="V48" s="24">
        <f t="shared" si="18"/>
        <v>0</v>
      </c>
      <c r="W48" s="24">
        <f t="shared" si="18"/>
        <v>0</v>
      </c>
      <c r="X48" s="24">
        <f t="shared" si="18"/>
        <v>0</v>
      </c>
    </row>
    <row r="49" spans="1:24" s="36" customFormat="1" ht="12.75" hidden="1" customHeight="1">
      <c r="A49" s="20"/>
      <c r="B49" s="30" t="s">
        <v>23</v>
      </c>
      <c r="C49" s="31">
        <v>684</v>
      </c>
      <c r="D49" s="32">
        <v>5</v>
      </c>
      <c r="E49" s="33" t="s">
        <v>13</v>
      </c>
      <c r="F49" s="34">
        <v>3510500</v>
      </c>
      <c r="G49" s="31">
        <v>6</v>
      </c>
      <c r="H49" s="35">
        <f>I49+J49</f>
        <v>0</v>
      </c>
      <c r="I49" s="35"/>
      <c r="J49" s="35">
        <f>SUM(K49:X49)</f>
        <v>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s="25" customFormat="1" hidden="1">
      <c r="A50" s="20"/>
      <c r="B50" s="28" t="s">
        <v>29</v>
      </c>
      <c r="C50" s="21">
        <v>684</v>
      </c>
      <c r="D50" s="22">
        <v>5</v>
      </c>
      <c r="E50" s="27" t="s">
        <v>30</v>
      </c>
      <c r="F50" s="18"/>
      <c r="G50" s="15"/>
      <c r="H50" s="24">
        <f>H51</f>
        <v>35000</v>
      </c>
      <c r="I50" s="24">
        <f>I51</f>
        <v>35000</v>
      </c>
      <c r="J50" s="24">
        <f>J51</f>
        <v>0</v>
      </c>
      <c r="K50" s="24">
        <f>K51</f>
        <v>0</v>
      </c>
      <c r="L50" s="24">
        <f t="shared" ref="L50:X50" si="19">L51</f>
        <v>0</v>
      </c>
      <c r="M50" s="24">
        <f t="shared" si="19"/>
        <v>0</v>
      </c>
      <c r="N50" s="24">
        <f t="shared" si="19"/>
        <v>0</v>
      </c>
      <c r="O50" s="24">
        <f t="shared" si="19"/>
        <v>0</v>
      </c>
      <c r="P50" s="24">
        <f t="shared" si="19"/>
        <v>0</v>
      </c>
      <c r="Q50" s="24">
        <f t="shared" si="19"/>
        <v>0</v>
      </c>
      <c r="R50" s="24">
        <f t="shared" si="19"/>
        <v>0</v>
      </c>
      <c r="S50" s="24">
        <f t="shared" si="19"/>
        <v>0</v>
      </c>
      <c r="T50" s="24">
        <f t="shared" si="19"/>
        <v>0</v>
      </c>
      <c r="U50" s="24">
        <f t="shared" si="19"/>
        <v>0</v>
      </c>
      <c r="V50" s="24">
        <f t="shared" si="19"/>
        <v>0</v>
      </c>
      <c r="W50" s="24">
        <f t="shared" si="19"/>
        <v>0</v>
      </c>
      <c r="X50" s="24">
        <f t="shared" si="19"/>
        <v>0</v>
      </c>
    </row>
    <row r="51" spans="1:24" s="25" customFormat="1" ht="12.75" hidden="1" customHeight="1">
      <c r="A51" s="20"/>
      <c r="B51" s="26" t="s">
        <v>29</v>
      </c>
      <c r="C51" s="21">
        <v>684</v>
      </c>
      <c r="D51" s="22">
        <v>5</v>
      </c>
      <c r="E51" s="27" t="s">
        <v>30</v>
      </c>
      <c r="F51" s="23">
        <v>6000000</v>
      </c>
      <c r="G51" s="21">
        <v>0</v>
      </c>
      <c r="H51" s="24">
        <f>H52+H54+H56</f>
        <v>35000</v>
      </c>
      <c r="I51" s="24">
        <f>I52+I54+I56</f>
        <v>35000</v>
      </c>
      <c r="J51" s="24">
        <f>J52+J54+J56</f>
        <v>0</v>
      </c>
      <c r="K51" s="24">
        <f>K52+K54+K56</f>
        <v>0</v>
      </c>
      <c r="L51" s="24">
        <f t="shared" ref="L51:X51" si="20">L52+L54+L56</f>
        <v>0</v>
      </c>
      <c r="M51" s="24">
        <f t="shared" si="20"/>
        <v>0</v>
      </c>
      <c r="N51" s="24">
        <f t="shared" si="20"/>
        <v>0</v>
      </c>
      <c r="O51" s="24">
        <f t="shared" si="20"/>
        <v>0</v>
      </c>
      <c r="P51" s="24">
        <f t="shared" si="20"/>
        <v>0</v>
      </c>
      <c r="Q51" s="24">
        <f t="shared" si="20"/>
        <v>0</v>
      </c>
      <c r="R51" s="24">
        <f t="shared" si="20"/>
        <v>0</v>
      </c>
      <c r="S51" s="24">
        <f t="shared" si="20"/>
        <v>0</v>
      </c>
      <c r="T51" s="24">
        <f t="shared" si="20"/>
        <v>0</v>
      </c>
      <c r="U51" s="24">
        <f t="shared" si="20"/>
        <v>0</v>
      </c>
      <c r="V51" s="24">
        <f t="shared" si="20"/>
        <v>0</v>
      </c>
      <c r="W51" s="24">
        <f t="shared" si="20"/>
        <v>0</v>
      </c>
      <c r="X51" s="24">
        <f t="shared" si="20"/>
        <v>0</v>
      </c>
    </row>
    <row r="52" spans="1:24" s="25" customFormat="1" ht="12.75" hidden="1" customHeight="1">
      <c r="A52" s="20"/>
      <c r="B52" s="26" t="s">
        <v>31</v>
      </c>
      <c r="C52" s="21">
        <v>684</v>
      </c>
      <c r="D52" s="22">
        <v>5</v>
      </c>
      <c r="E52" s="27" t="s">
        <v>30</v>
      </c>
      <c r="F52" s="23">
        <v>6000100</v>
      </c>
      <c r="G52" s="21">
        <v>0</v>
      </c>
      <c r="H52" s="24">
        <f>H53</f>
        <v>0</v>
      </c>
      <c r="I52" s="24">
        <f>I53</f>
        <v>0</v>
      </c>
      <c r="J52" s="24">
        <f>J53</f>
        <v>0</v>
      </c>
      <c r="K52" s="24">
        <f>K53</f>
        <v>0</v>
      </c>
      <c r="L52" s="24">
        <f t="shared" ref="L52:X52" si="21">L53</f>
        <v>0</v>
      </c>
      <c r="M52" s="24">
        <f t="shared" si="21"/>
        <v>0</v>
      </c>
      <c r="N52" s="24">
        <f t="shared" si="21"/>
        <v>0</v>
      </c>
      <c r="O52" s="24">
        <f t="shared" si="21"/>
        <v>0</v>
      </c>
      <c r="P52" s="24">
        <f t="shared" si="21"/>
        <v>0</v>
      </c>
      <c r="Q52" s="24">
        <f t="shared" si="21"/>
        <v>0</v>
      </c>
      <c r="R52" s="24">
        <f t="shared" si="21"/>
        <v>0</v>
      </c>
      <c r="S52" s="24">
        <f t="shared" si="21"/>
        <v>0</v>
      </c>
      <c r="T52" s="24">
        <f t="shared" si="21"/>
        <v>0</v>
      </c>
      <c r="U52" s="24">
        <f t="shared" si="21"/>
        <v>0</v>
      </c>
      <c r="V52" s="24">
        <f t="shared" si="21"/>
        <v>0</v>
      </c>
      <c r="W52" s="24">
        <f t="shared" si="21"/>
        <v>0</v>
      </c>
      <c r="X52" s="24">
        <f t="shared" si="21"/>
        <v>0</v>
      </c>
    </row>
    <row r="53" spans="1:24" s="36" customFormat="1" ht="12.75" hidden="1" customHeight="1">
      <c r="A53" s="20"/>
      <c r="B53" s="30" t="s">
        <v>23</v>
      </c>
      <c r="C53" s="31">
        <v>684</v>
      </c>
      <c r="D53" s="32">
        <v>5</v>
      </c>
      <c r="E53" s="33" t="s">
        <v>30</v>
      </c>
      <c r="F53" s="34">
        <v>6000100</v>
      </c>
      <c r="G53" s="31">
        <v>6</v>
      </c>
      <c r="H53" s="35">
        <f>I53+J53</f>
        <v>0</v>
      </c>
      <c r="I53" s="35"/>
      <c r="J53" s="35">
        <f>SUM(K53:X53)</f>
        <v>0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s="25" customFormat="1" ht="26.25" hidden="1" customHeight="1">
      <c r="A54" s="20"/>
      <c r="B54" s="26" t="s">
        <v>32</v>
      </c>
      <c r="C54" s="21">
        <v>684</v>
      </c>
      <c r="D54" s="22">
        <v>5</v>
      </c>
      <c r="E54" s="27" t="s">
        <v>30</v>
      </c>
      <c r="F54" s="23">
        <v>6000200</v>
      </c>
      <c r="G54" s="21">
        <v>0</v>
      </c>
      <c r="H54" s="24">
        <f>H55</f>
        <v>35000</v>
      </c>
      <c r="I54" s="24">
        <f>I55</f>
        <v>35000</v>
      </c>
      <c r="J54" s="24">
        <f>J55</f>
        <v>0</v>
      </c>
      <c r="K54" s="24">
        <f>K55</f>
        <v>0</v>
      </c>
      <c r="L54" s="24">
        <f t="shared" ref="L54:X54" si="22">L55</f>
        <v>0</v>
      </c>
      <c r="M54" s="24">
        <f t="shared" si="22"/>
        <v>0</v>
      </c>
      <c r="N54" s="24">
        <f t="shared" si="22"/>
        <v>0</v>
      </c>
      <c r="O54" s="24">
        <f t="shared" si="22"/>
        <v>0</v>
      </c>
      <c r="P54" s="24">
        <f t="shared" si="22"/>
        <v>0</v>
      </c>
      <c r="Q54" s="24">
        <f t="shared" si="22"/>
        <v>0</v>
      </c>
      <c r="R54" s="24">
        <f t="shared" si="22"/>
        <v>0</v>
      </c>
      <c r="S54" s="24">
        <f t="shared" si="22"/>
        <v>0</v>
      </c>
      <c r="T54" s="24">
        <f t="shared" si="22"/>
        <v>0</v>
      </c>
      <c r="U54" s="24">
        <f t="shared" si="22"/>
        <v>0</v>
      </c>
      <c r="V54" s="24">
        <f t="shared" si="22"/>
        <v>0</v>
      </c>
      <c r="W54" s="24">
        <f t="shared" si="22"/>
        <v>0</v>
      </c>
      <c r="X54" s="24">
        <f t="shared" si="22"/>
        <v>0</v>
      </c>
    </row>
    <row r="55" spans="1:24" s="36" customFormat="1" ht="12.75" hidden="1" customHeight="1">
      <c r="A55" s="20"/>
      <c r="B55" s="30" t="s">
        <v>16</v>
      </c>
      <c r="C55" s="31">
        <v>684</v>
      </c>
      <c r="D55" s="32">
        <v>5</v>
      </c>
      <c r="E55" s="33" t="s">
        <v>30</v>
      </c>
      <c r="F55" s="34">
        <v>6000200</v>
      </c>
      <c r="G55" s="31">
        <v>500</v>
      </c>
      <c r="H55" s="35">
        <f>I55+J55</f>
        <v>35000</v>
      </c>
      <c r="I55" s="35">
        <v>35000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s="25" customFormat="1" ht="24" hidden="1" customHeight="1">
      <c r="A56" s="20"/>
      <c r="B56" s="26" t="s">
        <v>33</v>
      </c>
      <c r="C56" s="21">
        <v>684</v>
      </c>
      <c r="D56" s="22">
        <v>5</v>
      </c>
      <c r="E56" s="27" t="s">
        <v>30</v>
      </c>
      <c r="F56" s="23">
        <v>6000500</v>
      </c>
      <c r="G56" s="21">
        <v>0</v>
      </c>
      <c r="H56" s="24">
        <f>H57</f>
        <v>0</v>
      </c>
      <c r="I56" s="24">
        <f>I57</f>
        <v>0</v>
      </c>
      <c r="J56" s="24">
        <f>J57</f>
        <v>0</v>
      </c>
      <c r="K56" s="24">
        <f>K57</f>
        <v>0</v>
      </c>
      <c r="L56" s="24">
        <f t="shared" ref="L56:X56" si="23">L57</f>
        <v>0</v>
      </c>
      <c r="M56" s="24">
        <f t="shared" si="23"/>
        <v>0</v>
      </c>
      <c r="N56" s="24">
        <f t="shared" si="23"/>
        <v>0</v>
      </c>
      <c r="O56" s="24">
        <f t="shared" si="23"/>
        <v>0</v>
      </c>
      <c r="P56" s="24">
        <f t="shared" si="23"/>
        <v>0</v>
      </c>
      <c r="Q56" s="24">
        <f t="shared" si="23"/>
        <v>0</v>
      </c>
      <c r="R56" s="24">
        <f t="shared" si="23"/>
        <v>0</v>
      </c>
      <c r="S56" s="24">
        <f t="shared" si="23"/>
        <v>0</v>
      </c>
      <c r="T56" s="24">
        <f t="shared" si="23"/>
        <v>0</v>
      </c>
      <c r="U56" s="24">
        <f t="shared" si="23"/>
        <v>0</v>
      </c>
      <c r="V56" s="24">
        <f t="shared" si="23"/>
        <v>0</v>
      </c>
      <c r="W56" s="24">
        <f t="shared" si="23"/>
        <v>0</v>
      </c>
      <c r="X56" s="24">
        <f t="shared" si="23"/>
        <v>0</v>
      </c>
    </row>
    <row r="57" spans="1:24" s="36" customFormat="1" ht="11.25" hidden="1" customHeight="1">
      <c r="A57" s="20"/>
      <c r="B57" s="30" t="s">
        <v>23</v>
      </c>
      <c r="C57" s="31">
        <v>684</v>
      </c>
      <c r="D57" s="32">
        <v>5</v>
      </c>
      <c r="E57" s="33" t="s">
        <v>30</v>
      </c>
      <c r="F57" s="34">
        <v>6000500</v>
      </c>
      <c r="G57" s="31">
        <v>6</v>
      </c>
      <c r="H57" s="35">
        <f>I57+J57</f>
        <v>0</v>
      </c>
      <c r="I57" s="35"/>
      <c r="J57" s="35">
        <f>SUM(K57:X57)</f>
        <v>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s="40" customFormat="1" ht="12.75" hidden="1" customHeight="1">
      <c r="A58" s="20"/>
      <c r="B58" s="62" t="s">
        <v>34</v>
      </c>
      <c r="C58" s="63">
        <v>684</v>
      </c>
      <c r="D58" s="64">
        <v>7</v>
      </c>
      <c r="E58" s="65">
        <v>0</v>
      </c>
      <c r="F58" s="66">
        <v>0</v>
      </c>
      <c r="G58" s="63">
        <v>0</v>
      </c>
      <c r="H58" s="67">
        <f>H59</f>
        <v>0</v>
      </c>
      <c r="I58" s="67">
        <f>I59</f>
        <v>0</v>
      </c>
      <c r="J58" s="67">
        <f>J59</f>
        <v>0</v>
      </c>
      <c r="K58" s="24">
        <f>K59</f>
        <v>0</v>
      </c>
      <c r="L58" s="24">
        <f t="shared" ref="L58:X58" si="24">L59</f>
        <v>0</v>
      </c>
      <c r="M58" s="24">
        <f t="shared" si="24"/>
        <v>0</v>
      </c>
      <c r="N58" s="24">
        <f t="shared" si="24"/>
        <v>0</v>
      </c>
      <c r="O58" s="24">
        <f t="shared" si="24"/>
        <v>0</v>
      </c>
      <c r="P58" s="24">
        <f t="shared" si="24"/>
        <v>0</v>
      </c>
      <c r="Q58" s="24">
        <f t="shared" si="24"/>
        <v>0</v>
      </c>
      <c r="R58" s="24">
        <f t="shared" si="24"/>
        <v>0</v>
      </c>
      <c r="S58" s="24">
        <f t="shared" si="24"/>
        <v>0</v>
      </c>
      <c r="T58" s="24">
        <f t="shared" si="24"/>
        <v>0</v>
      </c>
      <c r="U58" s="24">
        <f t="shared" si="24"/>
        <v>0</v>
      </c>
      <c r="V58" s="24">
        <f t="shared" si="24"/>
        <v>0</v>
      </c>
      <c r="W58" s="24">
        <f t="shared" si="24"/>
        <v>0</v>
      </c>
      <c r="X58" s="24">
        <f t="shared" si="24"/>
        <v>0</v>
      </c>
    </row>
    <row r="59" spans="1:24" s="25" customFormat="1" ht="12.75" hidden="1" customHeight="1">
      <c r="A59" s="20"/>
      <c r="B59" s="26" t="s">
        <v>35</v>
      </c>
      <c r="C59" s="21">
        <v>684</v>
      </c>
      <c r="D59" s="22">
        <v>7</v>
      </c>
      <c r="E59" s="27" t="s">
        <v>13</v>
      </c>
      <c r="F59" s="23">
        <v>0</v>
      </c>
      <c r="G59" s="21">
        <v>0</v>
      </c>
      <c r="H59" s="24">
        <f>H60+H63</f>
        <v>0</v>
      </c>
      <c r="I59" s="24">
        <f>I60+I63</f>
        <v>0</v>
      </c>
      <c r="J59" s="24">
        <f>J60+J63</f>
        <v>0</v>
      </c>
      <c r="K59" s="24">
        <f>K60+K63</f>
        <v>0</v>
      </c>
      <c r="L59" s="24">
        <f t="shared" ref="L59:X59" si="25">L60+L63</f>
        <v>0</v>
      </c>
      <c r="M59" s="24">
        <f t="shared" si="25"/>
        <v>0</v>
      </c>
      <c r="N59" s="24">
        <f t="shared" si="25"/>
        <v>0</v>
      </c>
      <c r="O59" s="24">
        <f t="shared" si="25"/>
        <v>0</v>
      </c>
      <c r="P59" s="24">
        <f t="shared" si="25"/>
        <v>0</v>
      </c>
      <c r="Q59" s="24">
        <f t="shared" si="25"/>
        <v>0</v>
      </c>
      <c r="R59" s="24">
        <f t="shared" si="25"/>
        <v>0</v>
      </c>
      <c r="S59" s="24">
        <f t="shared" si="25"/>
        <v>0</v>
      </c>
      <c r="T59" s="24">
        <f t="shared" si="25"/>
        <v>0</v>
      </c>
      <c r="U59" s="24">
        <f t="shared" si="25"/>
        <v>0</v>
      </c>
      <c r="V59" s="24">
        <f t="shared" si="25"/>
        <v>0</v>
      </c>
      <c r="W59" s="24">
        <f t="shared" si="25"/>
        <v>0</v>
      </c>
      <c r="X59" s="24">
        <f t="shared" si="25"/>
        <v>0</v>
      </c>
    </row>
    <row r="60" spans="1:24" s="25" customFormat="1" ht="25.5" hidden="1" customHeight="1">
      <c r="A60" s="20"/>
      <c r="B60" s="37" t="s">
        <v>36</v>
      </c>
      <c r="C60" s="21">
        <v>684</v>
      </c>
      <c r="D60" s="22">
        <v>7</v>
      </c>
      <c r="E60" s="27" t="s">
        <v>13</v>
      </c>
      <c r="F60" s="23">
        <v>4210000</v>
      </c>
      <c r="G60" s="21"/>
      <c r="H60" s="24">
        <f t="shared" ref="H60:K61" si="26">H61</f>
        <v>0</v>
      </c>
      <c r="I60" s="24">
        <f t="shared" si="26"/>
        <v>0</v>
      </c>
      <c r="J60" s="24">
        <f t="shared" si="26"/>
        <v>0</v>
      </c>
      <c r="K60" s="24">
        <f t="shared" si="26"/>
        <v>0</v>
      </c>
      <c r="L60" s="24">
        <f t="shared" ref="L60:X61" si="27">L61</f>
        <v>0</v>
      </c>
      <c r="M60" s="24">
        <f t="shared" si="27"/>
        <v>0</v>
      </c>
      <c r="N60" s="24">
        <f t="shared" si="27"/>
        <v>0</v>
      </c>
      <c r="O60" s="24">
        <f t="shared" si="27"/>
        <v>0</v>
      </c>
      <c r="P60" s="24">
        <f t="shared" si="27"/>
        <v>0</v>
      </c>
      <c r="Q60" s="24">
        <f t="shared" si="27"/>
        <v>0</v>
      </c>
      <c r="R60" s="24">
        <f t="shared" si="27"/>
        <v>0</v>
      </c>
      <c r="S60" s="24">
        <f t="shared" si="27"/>
        <v>0</v>
      </c>
      <c r="T60" s="24">
        <f t="shared" si="27"/>
        <v>0</v>
      </c>
      <c r="U60" s="24">
        <f t="shared" si="27"/>
        <v>0</v>
      </c>
      <c r="V60" s="24">
        <f t="shared" si="27"/>
        <v>0</v>
      </c>
      <c r="W60" s="24">
        <f t="shared" si="27"/>
        <v>0</v>
      </c>
      <c r="X60" s="24">
        <f t="shared" si="27"/>
        <v>0</v>
      </c>
    </row>
    <row r="61" spans="1:24" s="25" customFormat="1" ht="12.75" hidden="1" customHeight="1">
      <c r="A61" s="20"/>
      <c r="B61" s="26" t="s">
        <v>37</v>
      </c>
      <c r="C61" s="21">
        <v>684</v>
      </c>
      <c r="D61" s="22">
        <v>7</v>
      </c>
      <c r="E61" s="27" t="s">
        <v>13</v>
      </c>
      <c r="F61" s="23">
        <v>4219900</v>
      </c>
      <c r="G61" s="21">
        <v>0</v>
      </c>
      <c r="H61" s="24">
        <f t="shared" si="26"/>
        <v>0</v>
      </c>
      <c r="I61" s="24">
        <f t="shared" si="26"/>
        <v>0</v>
      </c>
      <c r="J61" s="24">
        <f t="shared" si="26"/>
        <v>0</v>
      </c>
      <c r="K61" s="24">
        <f t="shared" si="26"/>
        <v>0</v>
      </c>
      <c r="L61" s="24">
        <f t="shared" si="27"/>
        <v>0</v>
      </c>
      <c r="M61" s="24">
        <f t="shared" si="27"/>
        <v>0</v>
      </c>
      <c r="N61" s="24">
        <f t="shared" si="27"/>
        <v>0</v>
      </c>
      <c r="O61" s="24">
        <f t="shared" si="27"/>
        <v>0</v>
      </c>
      <c r="P61" s="24">
        <f t="shared" si="27"/>
        <v>0</v>
      </c>
      <c r="Q61" s="24">
        <f t="shared" si="27"/>
        <v>0</v>
      </c>
      <c r="R61" s="24">
        <f t="shared" si="27"/>
        <v>0</v>
      </c>
      <c r="S61" s="24">
        <f t="shared" si="27"/>
        <v>0</v>
      </c>
      <c r="T61" s="24">
        <f t="shared" si="27"/>
        <v>0</v>
      </c>
      <c r="U61" s="24">
        <f t="shared" si="27"/>
        <v>0</v>
      </c>
      <c r="V61" s="24">
        <f t="shared" si="27"/>
        <v>0</v>
      </c>
      <c r="W61" s="24">
        <f t="shared" si="27"/>
        <v>0</v>
      </c>
      <c r="X61" s="24">
        <f t="shared" si="27"/>
        <v>0</v>
      </c>
    </row>
    <row r="62" spans="1:24" s="25" customFormat="1" ht="12.75" hidden="1" customHeight="1">
      <c r="A62" s="20"/>
      <c r="B62" s="30" t="s">
        <v>38</v>
      </c>
      <c r="C62" s="31">
        <v>684</v>
      </c>
      <c r="D62" s="32">
        <v>7</v>
      </c>
      <c r="E62" s="33" t="s">
        <v>13</v>
      </c>
      <c r="F62" s="34">
        <v>4219900</v>
      </c>
      <c r="G62" s="31">
        <v>1</v>
      </c>
      <c r="H62" s="35">
        <f>I62+J62</f>
        <v>0</v>
      </c>
      <c r="I62" s="35"/>
      <c r="J62" s="35">
        <f>SUM(K62:X62)</f>
        <v>0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s="25" customFormat="1" ht="12" hidden="1" customHeight="1">
      <c r="A63" s="20"/>
      <c r="B63" s="26" t="s">
        <v>39</v>
      </c>
      <c r="C63" s="21">
        <v>684</v>
      </c>
      <c r="D63" s="22">
        <v>7</v>
      </c>
      <c r="E63" s="27" t="s">
        <v>13</v>
      </c>
      <c r="F63" s="23">
        <v>5220000</v>
      </c>
      <c r="G63" s="21">
        <v>0</v>
      </c>
      <c r="H63" s="24">
        <f>H64</f>
        <v>0</v>
      </c>
      <c r="I63" s="24">
        <f>I64</f>
        <v>0</v>
      </c>
      <c r="J63" s="24">
        <f>J64</f>
        <v>0</v>
      </c>
      <c r="K63" s="24">
        <f>K64</f>
        <v>0</v>
      </c>
      <c r="L63" s="24">
        <f t="shared" ref="L63:X63" si="28">L64</f>
        <v>0</v>
      </c>
      <c r="M63" s="24">
        <f t="shared" si="28"/>
        <v>0</v>
      </c>
      <c r="N63" s="24">
        <f t="shared" si="28"/>
        <v>0</v>
      </c>
      <c r="O63" s="24">
        <f t="shared" si="28"/>
        <v>0</v>
      </c>
      <c r="P63" s="24">
        <f t="shared" si="28"/>
        <v>0</v>
      </c>
      <c r="Q63" s="24">
        <f t="shared" si="28"/>
        <v>0</v>
      </c>
      <c r="R63" s="24">
        <f t="shared" si="28"/>
        <v>0</v>
      </c>
      <c r="S63" s="24">
        <f t="shared" si="28"/>
        <v>0</v>
      </c>
      <c r="T63" s="24">
        <f t="shared" si="28"/>
        <v>0</v>
      </c>
      <c r="U63" s="24">
        <f t="shared" si="28"/>
        <v>0</v>
      </c>
      <c r="V63" s="24">
        <f t="shared" si="28"/>
        <v>0</v>
      </c>
      <c r="W63" s="24">
        <f t="shared" si="28"/>
        <v>0</v>
      </c>
      <c r="X63" s="24">
        <f t="shared" si="28"/>
        <v>0</v>
      </c>
    </row>
    <row r="64" spans="1:24" s="36" customFormat="1" ht="12.75" hidden="1" customHeight="1">
      <c r="A64" s="20"/>
      <c r="B64" s="30" t="s">
        <v>40</v>
      </c>
      <c r="C64" s="31">
        <v>684</v>
      </c>
      <c r="D64" s="32">
        <v>7</v>
      </c>
      <c r="E64" s="33" t="s">
        <v>13</v>
      </c>
      <c r="F64" s="34">
        <v>5220000</v>
      </c>
      <c r="G64" s="31">
        <v>3</v>
      </c>
      <c r="H64" s="35">
        <f>I64+J64</f>
        <v>0</v>
      </c>
      <c r="I64" s="35"/>
      <c r="J64" s="35">
        <f>SUM(K64:X64)</f>
        <v>0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s="40" customFormat="1" ht="12.75" hidden="1" customHeight="1">
      <c r="A65" s="20"/>
      <c r="B65" s="62" t="s">
        <v>41</v>
      </c>
      <c r="C65" s="63">
        <v>684</v>
      </c>
      <c r="D65" s="64">
        <v>8</v>
      </c>
      <c r="E65" s="65">
        <v>0</v>
      </c>
      <c r="F65" s="66">
        <v>0</v>
      </c>
      <c r="G65" s="63">
        <v>0</v>
      </c>
      <c r="H65" s="67">
        <f t="shared" ref="H65:X67" si="29">H66</f>
        <v>2504</v>
      </c>
      <c r="I65" s="67">
        <f t="shared" si="29"/>
        <v>2504</v>
      </c>
      <c r="J65" s="67">
        <f t="shared" si="29"/>
        <v>0</v>
      </c>
      <c r="K65" s="24">
        <f t="shared" si="29"/>
        <v>0</v>
      </c>
      <c r="L65" s="24">
        <f t="shared" si="29"/>
        <v>0</v>
      </c>
      <c r="M65" s="24">
        <f t="shared" si="29"/>
        <v>0</v>
      </c>
      <c r="N65" s="24">
        <f t="shared" si="29"/>
        <v>0</v>
      </c>
      <c r="O65" s="24">
        <f t="shared" si="29"/>
        <v>0</v>
      </c>
      <c r="P65" s="24">
        <f t="shared" si="29"/>
        <v>0</v>
      </c>
      <c r="Q65" s="24">
        <f t="shared" si="29"/>
        <v>0</v>
      </c>
      <c r="R65" s="24">
        <f t="shared" si="29"/>
        <v>0</v>
      </c>
      <c r="S65" s="24">
        <f t="shared" si="29"/>
        <v>0</v>
      </c>
      <c r="T65" s="24">
        <f t="shared" si="29"/>
        <v>0</v>
      </c>
      <c r="U65" s="24">
        <f t="shared" si="29"/>
        <v>0</v>
      </c>
      <c r="V65" s="24">
        <f t="shared" si="29"/>
        <v>0</v>
      </c>
      <c r="W65" s="24">
        <f t="shared" si="29"/>
        <v>0</v>
      </c>
      <c r="X65" s="24">
        <f t="shared" si="29"/>
        <v>0</v>
      </c>
    </row>
    <row r="66" spans="1:24" s="25" customFormat="1" ht="11.25" hidden="1" customHeight="1">
      <c r="A66" s="20"/>
      <c r="B66" s="26" t="s">
        <v>164</v>
      </c>
      <c r="C66" s="21">
        <v>684</v>
      </c>
      <c r="D66" s="22">
        <v>8</v>
      </c>
      <c r="E66" s="27" t="s">
        <v>53</v>
      </c>
      <c r="F66" s="23">
        <v>0</v>
      </c>
      <c r="G66" s="21">
        <v>0</v>
      </c>
      <c r="H66" s="24">
        <f t="shared" si="29"/>
        <v>2504</v>
      </c>
      <c r="I66" s="24">
        <f t="shared" si="29"/>
        <v>2504</v>
      </c>
      <c r="J66" s="24">
        <f t="shared" si="29"/>
        <v>0</v>
      </c>
      <c r="K66" s="24">
        <f t="shared" si="29"/>
        <v>0</v>
      </c>
      <c r="L66" s="24">
        <f t="shared" si="29"/>
        <v>0</v>
      </c>
      <c r="M66" s="24">
        <f t="shared" si="29"/>
        <v>0</v>
      </c>
      <c r="N66" s="24">
        <f t="shared" si="29"/>
        <v>0</v>
      </c>
      <c r="O66" s="24">
        <f t="shared" si="29"/>
        <v>0</v>
      </c>
      <c r="P66" s="24">
        <f t="shared" si="29"/>
        <v>0</v>
      </c>
      <c r="Q66" s="24">
        <f t="shared" si="29"/>
        <v>0</v>
      </c>
      <c r="R66" s="24">
        <f t="shared" si="29"/>
        <v>0</v>
      </c>
      <c r="S66" s="24">
        <f t="shared" si="29"/>
        <v>0</v>
      </c>
      <c r="T66" s="24">
        <f t="shared" si="29"/>
        <v>0</v>
      </c>
      <c r="U66" s="24">
        <f t="shared" si="29"/>
        <v>0</v>
      </c>
      <c r="V66" s="24">
        <f t="shared" si="29"/>
        <v>0</v>
      </c>
      <c r="W66" s="24">
        <f t="shared" si="29"/>
        <v>0</v>
      </c>
      <c r="X66" s="24">
        <f t="shared" si="29"/>
        <v>0</v>
      </c>
    </row>
    <row r="67" spans="1:24" s="25" customFormat="1" ht="12.75" hidden="1" customHeight="1">
      <c r="A67" s="20"/>
      <c r="B67" s="26" t="s">
        <v>165</v>
      </c>
      <c r="C67" s="21">
        <v>684</v>
      </c>
      <c r="D67" s="22">
        <v>8</v>
      </c>
      <c r="E67" s="27" t="s">
        <v>53</v>
      </c>
      <c r="F67" s="23">
        <v>4560000</v>
      </c>
      <c r="G67" s="21">
        <v>0</v>
      </c>
      <c r="H67" s="24">
        <f t="shared" si="29"/>
        <v>2504</v>
      </c>
      <c r="I67" s="24">
        <f t="shared" si="29"/>
        <v>2504</v>
      </c>
      <c r="J67" s="24">
        <f t="shared" si="29"/>
        <v>0</v>
      </c>
      <c r="K67" s="24">
        <f t="shared" si="29"/>
        <v>0</v>
      </c>
      <c r="L67" s="24">
        <f t="shared" si="29"/>
        <v>0</v>
      </c>
      <c r="M67" s="24">
        <f t="shared" si="29"/>
        <v>0</v>
      </c>
      <c r="N67" s="24">
        <f t="shared" si="29"/>
        <v>0</v>
      </c>
      <c r="O67" s="24">
        <f t="shared" si="29"/>
        <v>0</v>
      </c>
      <c r="P67" s="24">
        <f t="shared" si="29"/>
        <v>0</v>
      </c>
      <c r="Q67" s="24">
        <f t="shared" si="29"/>
        <v>0</v>
      </c>
      <c r="R67" s="24">
        <f t="shared" si="29"/>
        <v>0</v>
      </c>
      <c r="S67" s="24">
        <f t="shared" si="29"/>
        <v>0</v>
      </c>
      <c r="T67" s="24">
        <f t="shared" si="29"/>
        <v>0</v>
      </c>
      <c r="U67" s="24">
        <f t="shared" si="29"/>
        <v>0</v>
      </c>
      <c r="V67" s="24">
        <f t="shared" si="29"/>
        <v>0</v>
      </c>
      <c r="W67" s="24">
        <f t="shared" si="29"/>
        <v>0</v>
      </c>
      <c r="X67" s="24">
        <f t="shared" si="29"/>
        <v>0</v>
      </c>
    </row>
    <row r="68" spans="1:24" s="36" customFormat="1" ht="12.75" hidden="1" customHeight="1">
      <c r="A68" s="20"/>
      <c r="B68" s="30" t="s">
        <v>23</v>
      </c>
      <c r="C68" s="31">
        <v>684</v>
      </c>
      <c r="D68" s="32">
        <v>8</v>
      </c>
      <c r="E68" s="33" t="s">
        <v>53</v>
      </c>
      <c r="F68" s="34">
        <v>4560000</v>
      </c>
      <c r="G68" s="31">
        <v>6</v>
      </c>
      <c r="H68" s="35">
        <f>I68+J68</f>
        <v>2504</v>
      </c>
      <c r="I68" s="35">
        <v>2504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s="40" customFormat="1" ht="12.75" hidden="1" customHeight="1">
      <c r="A69" s="20"/>
      <c r="B69" s="62" t="s">
        <v>43</v>
      </c>
      <c r="C69" s="63">
        <v>684</v>
      </c>
      <c r="D69" s="64">
        <v>10</v>
      </c>
      <c r="E69" s="65">
        <v>0</v>
      </c>
      <c r="F69" s="66">
        <v>0</v>
      </c>
      <c r="G69" s="63">
        <v>0</v>
      </c>
      <c r="H69" s="67">
        <f>H70</f>
        <v>0</v>
      </c>
      <c r="I69" s="67">
        <f>I70</f>
        <v>0</v>
      </c>
      <c r="J69" s="67">
        <f>J70</f>
        <v>0</v>
      </c>
      <c r="K69" s="24">
        <f>K70</f>
        <v>0</v>
      </c>
      <c r="L69" s="24">
        <f t="shared" ref="L69:X69" si="30">L70</f>
        <v>0</v>
      </c>
      <c r="M69" s="24">
        <f t="shared" si="30"/>
        <v>0</v>
      </c>
      <c r="N69" s="24">
        <f t="shared" si="30"/>
        <v>0</v>
      </c>
      <c r="O69" s="24">
        <f t="shared" si="30"/>
        <v>0</v>
      </c>
      <c r="P69" s="24">
        <f t="shared" si="30"/>
        <v>0</v>
      </c>
      <c r="Q69" s="24">
        <f t="shared" si="30"/>
        <v>0</v>
      </c>
      <c r="R69" s="24">
        <f t="shared" si="30"/>
        <v>0</v>
      </c>
      <c r="S69" s="24">
        <f t="shared" si="30"/>
        <v>0</v>
      </c>
      <c r="T69" s="24">
        <f t="shared" si="30"/>
        <v>0</v>
      </c>
      <c r="U69" s="24">
        <f t="shared" si="30"/>
        <v>0</v>
      </c>
      <c r="V69" s="24">
        <f t="shared" si="30"/>
        <v>0</v>
      </c>
      <c r="W69" s="24">
        <f t="shared" si="30"/>
        <v>0</v>
      </c>
      <c r="X69" s="24">
        <f t="shared" si="30"/>
        <v>0</v>
      </c>
    </row>
    <row r="70" spans="1:24" s="25" customFormat="1" ht="12.75" hidden="1" customHeight="1">
      <c r="A70" s="20"/>
      <c r="B70" s="26" t="s">
        <v>44</v>
      </c>
      <c r="C70" s="21">
        <v>684</v>
      </c>
      <c r="D70" s="22">
        <v>10</v>
      </c>
      <c r="E70" s="27" t="s">
        <v>30</v>
      </c>
      <c r="F70" s="23">
        <v>0</v>
      </c>
      <c r="G70" s="21">
        <v>0</v>
      </c>
      <c r="H70" s="24">
        <f>H71+H74</f>
        <v>0</v>
      </c>
      <c r="I70" s="24">
        <f>I71+I74</f>
        <v>0</v>
      </c>
      <c r="J70" s="24">
        <f>J71+J74</f>
        <v>0</v>
      </c>
      <c r="K70" s="24">
        <f>K71+K74</f>
        <v>0</v>
      </c>
      <c r="L70" s="24">
        <f t="shared" ref="L70:X70" si="31">L71+L74</f>
        <v>0</v>
      </c>
      <c r="M70" s="24">
        <f t="shared" si="31"/>
        <v>0</v>
      </c>
      <c r="N70" s="24">
        <f t="shared" si="31"/>
        <v>0</v>
      </c>
      <c r="O70" s="24">
        <f t="shared" si="31"/>
        <v>0</v>
      </c>
      <c r="P70" s="24">
        <f t="shared" si="31"/>
        <v>0</v>
      </c>
      <c r="Q70" s="24">
        <f t="shared" si="31"/>
        <v>0</v>
      </c>
      <c r="R70" s="24">
        <f t="shared" si="31"/>
        <v>0</v>
      </c>
      <c r="S70" s="24">
        <f t="shared" si="31"/>
        <v>0</v>
      </c>
      <c r="T70" s="24">
        <f t="shared" si="31"/>
        <v>0</v>
      </c>
      <c r="U70" s="24">
        <f t="shared" si="31"/>
        <v>0</v>
      </c>
      <c r="V70" s="24">
        <f t="shared" si="31"/>
        <v>0</v>
      </c>
      <c r="W70" s="24">
        <f t="shared" si="31"/>
        <v>0</v>
      </c>
      <c r="X70" s="24">
        <f t="shared" si="31"/>
        <v>0</v>
      </c>
    </row>
    <row r="71" spans="1:24" s="25" customFormat="1" ht="24.75" hidden="1" customHeight="1">
      <c r="A71" s="20"/>
      <c r="B71" s="37" t="s">
        <v>45</v>
      </c>
      <c r="C71" s="21">
        <v>684</v>
      </c>
      <c r="D71" s="22">
        <v>10</v>
      </c>
      <c r="E71" s="27" t="s">
        <v>30</v>
      </c>
      <c r="F71" s="23">
        <v>1040000</v>
      </c>
      <c r="G71" s="21"/>
      <c r="H71" s="24">
        <f t="shared" ref="H71:K72" si="32">H72</f>
        <v>0</v>
      </c>
      <c r="I71" s="24">
        <f t="shared" si="32"/>
        <v>0</v>
      </c>
      <c r="J71" s="24">
        <f t="shared" si="32"/>
        <v>0</v>
      </c>
      <c r="K71" s="24">
        <f t="shared" si="32"/>
        <v>0</v>
      </c>
      <c r="L71" s="24">
        <f t="shared" ref="L71:X72" si="33">L72</f>
        <v>0</v>
      </c>
      <c r="M71" s="24">
        <f t="shared" si="33"/>
        <v>0</v>
      </c>
      <c r="N71" s="24">
        <f t="shared" si="33"/>
        <v>0</v>
      </c>
      <c r="O71" s="24">
        <f t="shared" si="33"/>
        <v>0</v>
      </c>
      <c r="P71" s="24">
        <f t="shared" si="33"/>
        <v>0</v>
      </c>
      <c r="Q71" s="24">
        <f t="shared" si="33"/>
        <v>0</v>
      </c>
      <c r="R71" s="24">
        <f t="shared" si="33"/>
        <v>0</v>
      </c>
      <c r="S71" s="24">
        <f t="shared" si="33"/>
        <v>0</v>
      </c>
      <c r="T71" s="24">
        <f t="shared" si="33"/>
        <v>0</v>
      </c>
      <c r="U71" s="24">
        <f t="shared" si="33"/>
        <v>0</v>
      </c>
      <c r="V71" s="24">
        <f t="shared" si="33"/>
        <v>0</v>
      </c>
      <c r="W71" s="24">
        <f t="shared" si="33"/>
        <v>0</v>
      </c>
      <c r="X71" s="24">
        <f t="shared" si="33"/>
        <v>0</v>
      </c>
    </row>
    <row r="72" spans="1:24" s="25" customFormat="1" ht="12.75" hidden="1" customHeight="1">
      <c r="A72" s="20"/>
      <c r="B72" s="26" t="s">
        <v>46</v>
      </c>
      <c r="C72" s="21">
        <v>684</v>
      </c>
      <c r="D72" s="22">
        <v>10</v>
      </c>
      <c r="E72" s="27" t="s">
        <v>30</v>
      </c>
      <c r="F72" s="23">
        <v>1040200</v>
      </c>
      <c r="G72" s="21">
        <v>0</v>
      </c>
      <c r="H72" s="24">
        <f t="shared" si="32"/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3"/>
        <v>0</v>
      </c>
      <c r="M72" s="24">
        <f t="shared" si="33"/>
        <v>0</v>
      </c>
      <c r="N72" s="24">
        <f t="shared" si="33"/>
        <v>0</v>
      </c>
      <c r="O72" s="24">
        <f t="shared" si="33"/>
        <v>0</v>
      </c>
      <c r="P72" s="24">
        <f t="shared" si="33"/>
        <v>0</v>
      </c>
      <c r="Q72" s="24">
        <f t="shared" si="33"/>
        <v>0</v>
      </c>
      <c r="R72" s="24">
        <f t="shared" si="33"/>
        <v>0</v>
      </c>
      <c r="S72" s="24">
        <f t="shared" si="33"/>
        <v>0</v>
      </c>
      <c r="T72" s="24">
        <f t="shared" si="33"/>
        <v>0</v>
      </c>
      <c r="U72" s="24">
        <f t="shared" si="33"/>
        <v>0</v>
      </c>
      <c r="V72" s="24">
        <f t="shared" si="33"/>
        <v>0</v>
      </c>
      <c r="W72" s="24">
        <f t="shared" si="33"/>
        <v>0</v>
      </c>
      <c r="X72" s="24">
        <f t="shared" si="33"/>
        <v>0</v>
      </c>
    </row>
    <row r="73" spans="1:24" s="36" customFormat="1" ht="12.75" hidden="1" customHeight="1">
      <c r="A73" s="20"/>
      <c r="B73" s="30" t="s">
        <v>47</v>
      </c>
      <c r="C73" s="31">
        <v>684</v>
      </c>
      <c r="D73" s="32">
        <v>10</v>
      </c>
      <c r="E73" s="33" t="s">
        <v>30</v>
      </c>
      <c r="F73" s="34">
        <v>1040200</v>
      </c>
      <c r="G73" s="31">
        <v>501</v>
      </c>
      <c r="H73" s="35">
        <f>I73+J73</f>
        <v>0</v>
      </c>
      <c r="I73" s="35"/>
      <c r="J73" s="35">
        <f>SUM(K73:X73)</f>
        <v>0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25" customFormat="1" ht="12.75" hidden="1" customHeight="1">
      <c r="A74" s="20"/>
      <c r="B74" s="28" t="s">
        <v>48</v>
      </c>
      <c r="C74" s="21">
        <v>684</v>
      </c>
      <c r="D74" s="22">
        <v>10</v>
      </c>
      <c r="E74" s="27" t="s">
        <v>30</v>
      </c>
      <c r="F74" s="23">
        <v>5050000</v>
      </c>
      <c r="G74" s="15"/>
      <c r="H74" s="24">
        <f t="shared" ref="H74:K75" si="34">H75</f>
        <v>0</v>
      </c>
      <c r="I74" s="24">
        <f t="shared" si="34"/>
        <v>0</v>
      </c>
      <c r="J74" s="24">
        <f t="shared" si="34"/>
        <v>0</v>
      </c>
      <c r="K74" s="24">
        <f t="shared" si="34"/>
        <v>0</v>
      </c>
      <c r="L74" s="24">
        <f t="shared" ref="L74:X75" si="35">L75</f>
        <v>0</v>
      </c>
      <c r="M74" s="24">
        <f t="shared" si="35"/>
        <v>0</v>
      </c>
      <c r="N74" s="24">
        <f t="shared" si="35"/>
        <v>0</v>
      </c>
      <c r="O74" s="24">
        <f t="shared" si="35"/>
        <v>0</v>
      </c>
      <c r="P74" s="24">
        <f t="shared" si="35"/>
        <v>0</v>
      </c>
      <c r="Q74" s="24">
        <f t="shared" si="35"/>
        <v>0</v>
      </c>
      <c r="R74" s="24">
        <f t="shared" si="35"/>
        <v>0</v>
      </c>
      <c r="S74" s="24">
        <f t="shared" si="35"/>
        <v>0</v>
      </c>
      <c r="T74" s="24">
        <f t="shared" si="35"/>
        <v>0</v>
      </c>
      <c r="U74" s="24">
        <f t="shared" si="35"/>
        <v>0</v>
      </c>
      <c r="V74" s="24">
        <f t="shared" si="35"/>
        <v>0</v>
      </c>
      <c r="W74" s="24">
        <f t="shared" si="35"/>
        <v>0</v>
      </c>
      <c r="X74" s="24">
        <f t="shared" si="35"/>
        <v>0</v>
      </c>
    </row>
    <row r="75" spans="1:24" s="25" customFormat="1" ht="24" hidden="1" customHeight="1">
      <c r="A75" s="20"/>
      <c r="B75" s="26" t="s">
        <v>49</v>
      </c>
      <c r="C75" s="21">
        <v>684</v>
      </c>
      <c r="D75" s="22">
        <v>10</v>
      </c>
      <c r="E75" s="27" t="s">
        <v>30</v>
      </c>
      <c r="F75" s="23">
        <v>5054800</v>
      </c>
      <c r="G75" s="21">
        <v>0</v>
      </c>
      <c r="H75" s="24">
        <f t="shared" si="34"/>
        <v>0</v>
      </c>
      <c r="I75" s="24">
        <f t="shared" si="34"/>
        <v>0</v>
      </c>
      <c r="J75" s="24">
        <f t="shared" si="34"/>
        <v>0</v>
      </c>
      <c r="K75" s="24">
        <f t="shared" si="34"/>
        <v>0</v>
      </c>
      <c r="L75" s="24">
        <f t="shared" si="35"/>
        <v>0</v>
      </c>
      <c r="M75" s="24">
        <f t="shared" si="35"/>
        <v>0</v>
      </c>
      <c r="N75" s="24">
        <f t="shared" si="35"/>
        <v>0</v>
      </c>
      <c r="O75" s="24">
        <f t="shared" si="35"/>
        <v>0</v>
      </c>
      <c r="P75" s="24">
        <f t="shared" si="35"/>
        <v>0</v>
      </c>
      <c r="Q75" s="24">
        <f t="shared" si="35"/>
        <v>0</v>
      </c>
      <c r="R75" s="24">
        <f t="shared" si="35"/>
        <v>0</v>
      </c>
      <c r="S75" s="24">
        <f t="shared" si="35"/>
        <v>0</v>
      </c>
      <c r="T75" s="24">
        <f t="shared" si="35"/>
        <v>0</v>
      </c>
      <c r="U75" s="24">
        <f t="shared" si="35"/>
        <v>0</v>
      </c>
      <c r="V75" s="24">
        <f t="shared" si="35"/>
        <v>0</v>
      </c>
      <c r="W75" s="24">
        <f t="shared" si="35"/>
        <v>0</v>
      </c>
      <c r="X75" s="24">
        <f t="shared" si="35"/>
        <v>0</v>
      </c>
    </row>
    <row r="76" spans="1:24" s="36" customFormat="1" ht="12.75" hidden="1" customHeight="1">
      <c r="A76" s="20"/>
      <c r="B76" s="30" t="s">
        <v>50</v>
      </c>
      <c r="C76" s="31">
        <v>684</v>
      </c>
      <c r="D76" s="32">
        <v>10</v>
      </c>
      <c r="E76" s="33" t="s">
        <v>30</v>
      </c>
      <c r="F76" s="34">
        <v>5054800</v>
      </c>
      <c r="G76" s="31">
        <v>5</v>
      </c>
      <c r="H76" s="35">
        <f>I76+J76</f>
        <v>0</v>
      </c>
      <c r="I76" s="35"/>
      <c r="J76" s="35">
        <f>SUM(K76:X76)</f>
        <v>0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 s="25" customFormat="1" ht="12.75" hidden="1" customHeight="1">
      <c r="A77" s="20"/>
      <c r="B77" s="38"/>
      <c r="C77" s="31"/>
      <c r="D77" s="32"/>
      <c r="E77" s="39"/>
      <c r="F77" s="34"/>
      <c r="G77" s="31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s="25" customFormat="1" ht="12.75" hidden="1" customHeight="1">
      <c r="A78" s="20"/>
      <c r="B78" s="75" t="s">
        <v>51</v>
      </c>
      <c r="C78" s="70">
        <v>685</v>
      </c>
      <c r="D78" s="71">
        <v>0</v>
      </c>
      <c r="E78" s="72">
        <v>0</v>
      </c>
      <c r="F78" s="73">
        <v>0</v>
      </c>
      <c r="G78" s="70">
        <v>0</v>
      </c>
      <c r="H78" s="74">
        <f>H79+H86+H91+H95</f>
        <v>2143.2000000000003</v>
      </c>
      <c r="I78" s="74">
        <f>I79+I86+I91+I95</f>
        <v>0</v>
      </c>
      <c r="J78" s="74">
        <f>J79+J86+J91+J95</f>
        <v>2143.2000000000003</v>
      </c>
      <c r="K78" s="51">
        <f t="shared" ref="K78:X78" si="36">K79+K98</f>
        <v>0</v>
      </c>
      <c r="L78" s="51">
        <f t="shared" si="36"/>
        <v>0</v>
      </c>
      <c r="M78" s="51">
        <f t="shared" si="36"/>
        <v>0</v>
      </c>
      <c r="N78" s="51">
        <f t="shared" si="36"/>
        <v>0</v>
      </c>
      <c r="O78" s="51">
        <f t="shared" si="36"/>
        <v>0</v>
      </c>
      <c r="P78" s="51">
        <f t="shared" si="36"/>
        <v>0</v>
      </c>
      <c r="Q78" s="51">
        <f t="shared" si="36"/>
        <v>0</v>
      </c>
      <c r="R78" s="51">
        <f t="shared" si="36"/>
        <v>0</v>
      </c>
      <c r="S78" s="51">
        <f t="shared" si="36"/>
        <v>0</v>
      </c>
      <c r="T78" s="51">
        <f t="shared" si="36"/>
        <v>0</v>
      </c>
      <c r="U78" s="51">
        <f t="shared" si="36"/>
        <v>0</v>
      </c>
      <c r="V78" s="51">
        <f t="shared" si="36"/>
        <v>0</v>
      </c>
      <c r="W78" s="51">
        <f t="shared" si="36"/>
        <v>0</v>
      </c>
      <c r="X78" s="51">
        <f t="shared" si="36"/>
        <v>0</v>
      </c>
    </row>
    <row r="79" spans="1:24" s="40" customFormat="1" ht="12.75" customHeight="1">
      <c r="A79" s="20"/>
      <c r="B79" s="62" t="s">
        <v>11</v>
      </c>
      <c r="C79" s="63">
        <v>685</v>
      </c>
      <c r="D79" s="64">
        <v>1</v>
      </c>
      <c r="E79" s="65">
        <v>0</v>
      </c>
      <c r="F79" s="66">
        <v>0</v>
      </c>
      <c r="G79" s="63">
        <v>0</v>
      </c>
      <c r="H79" s="67">
        <f t="shared" ref="H79:K80" si="37">H80</f>
        <v>1397.9</v>
      </c>
      <c r="I79" s="67">
        <f t="shared" si="37"/>
        <v>0</v>
      </c>
      <c r="J79" s="67">
        <f t="shared" si="37"/>
        <v>1397.9</v>
      </c>
      <c r="K79" s="24">
        <f t="shared" si="37"/>
        <v>0</v>
      </c>
      <c r="L79" s="24">
        <f t="shared" ref="L79:X80" si="38">L80</f>
        <v>0</v>
      </c>
      <c r="M79" s="24">
        <f t="shared" si="38"/>
        <v>0</v>
      </c>
      <c r="N79" s="24">
        <f t="shared" si="38"/>
        <v>0</v>
      </c>
      <c r="O79" s="24">
        <f t="shared" si="38"/>
        <v>0</v>
      </c>
      <c r="P79" s="24">
        <f t="shared" si="38"/>
        <v>0</v>
      </c>
      <c r="Q79" s="24">
        <f t="shared" si="38"/>
        <v>0</v>
      </c>
      <c r="R79" s="24">
        <f t="shared" si="38"/>
        <v>0</v>
      </c>
      <c r="S79" s="24">
        <f t="shared" si="38"/>
        <v>0</v>
      </c>
      <c r="T79" s="24">
        <f t="shared" si="38"/>
        <v>0</v>
      </c>
      <c r="U79" s="24">
        <f t="shared" si="38"/>
        <v>0</v>
      </c>
      <c r="V79" s="24">
        <f t="shared" si="38"/>
        <v>0</v>
      </c>
      <c r="W79" s="24">
        <f t="shared" si="38"/>
        <v>0</v>
      </c>
      <c r="X79" s="24">
        <f t="shared" si="38"/>
        <v>0</v>
      </c>
    </row>
    <row r="80" spans="1:24" s="25" customFormat="1" ht="37.5" customHeight="1">
      <c r="A80" s="20"/>
      <c r="B80" s="26" t="s">
        <v>52</v>
      </c>
      <c r="C80" s="21">
        <v>685</v>
      </c>
      <c r="D80" s="22">
        <v>1</v>
      </c>
      <c r="E80" s="27" t="s">
        <v>53</v>
      </c>
      <c r="F80" s="23">
        <v>0</v>
      </c>
      <c r="G80" s="21">
        <v>0</v>
      </c>
      <c r="H80" s="24">
        <f t="shared" si="37"/>
        <v>1397.9</v>
      </c>
      <c r="I80" s="24">
        <f t="shared" si="37"/>
        <v>0</v>
      </c>
      <c r="J80" s="24">
        <f t="shared" si="37"/>
        <v>1397.9</v>
      </c>
      <c r="K80" s="24">
        <f t="shared" si="37"/>
        <v>0</v>
      </c>
      <c r="L80" s="24">
        <f t="shared" si="38"/>
        <v>0</v>
      </c>
      <c r="M80" s="24">
        <f t="shared" si="38"/>
        <v>0</v>
      </c>
      <c r="N80" s="24">
        <f t="shared" si="38"/>
        <v>0</v>
      </c>
      <c r="O80" s="24">
        <f t="shared" si="38"/>
        <v>0</v>
      </c>
      <c r="P80" s="24">
        <f t="shared" si="38"/>
        <v>0</v>
      </c>
      <c r="Q80" s="24">
        <f t="shared" si="38"/>
        <v>0</v>
      </c>
      <c r="R80" s="24">
        <f t="shared" si="38"/>
        <v>0</v>
      </c>
      <c r="S80" s="24">
        <f t="shared" si="38"/>
        <v>0</v>
      </c>
      <c r="T80" s="24">
        <f t="shared" si="38"/>
        <v>0</v>
      </c>
      <c r="U80" s="24">
        <f t="shared" si="38"/>
        <v>0</v>
      </c>
      <c r="V80" s="24">
        <f t="shared" si="38"/>
        <v>0</v>
      </c>
      <c r="W80" s="24">
        <f t="shared" si="38"/>
        <v>0</v>
      </c>
      <c r="X80" s="24">
        <f t="shared" si="38"/>
        <v>0</v>
      </c>
    </row>
    <row r="81" spans="1:24" s="25" customFormat="1" ht="37.5" customHeight="1">
      <c r="A81" s="20"/>
      <c r="B81" s="28" t="s">
        <v>14</v>
      </c>
      <c r="C81" s="21">
        <v>685</v>
      </c>
      <c r="D81" s="22">
        <v>1</v>
      </c>
      <c r="E81" s="27" t="s">
        <v>53</v>
      </c>
      <c r="F81" s="23">
        <v>20000</v>
      </c>
      <c r="G81" s="21"/>
      <c r="H81" s="24">
        <f>H82+H84</f>
        <v>1397.9</v>
      </c>
      <c r="I81" s="24">
        <f>I82+I84</f>
        <v>0</v>
      </c>
      <c r="J81" s="24">
        <f>J82+J84</f>
        <v>1397.9</v>
      </c>
      <c r="K81" s="24">
        <f>K82+K84</f>
        <v>0</v>
      </c>
      <c r="L81" s="24">
        <f t="shared" ref="L81:X81" si="39">L82+L84</f>
        <v>0</v>
      </c>
      <c r="M81" s="24">
        <f t="shared" si="39"/>
        <v>0</v>
      </c>
      <c r="N81" s="24">
        <f t="shared" si="39"/>
        <v>0</v>
      </c>
      <c r="O81" s="24">
        <f t="shared" si="39"/>
        <v>0</v>
      </c>
      <c r="P81" s="24">
        <f t="shared" si="39"/>
        <v>0</v>
      </c>
      <c r="Q81" s="24">
        <f t="shared" si="39"/>
        <v>0</v>
      </c>
      <c r="R81" s="24">
        <f t="shared" si="39"/>
        <v>0</v>
      </c>
      <c r="S81" s="24">
        <f t="shared" si="39"/>
        <v>0</v>
      </c>
      <c r="T81" s="24">
        <f t="shared" si="39"/>
        <v>0</v>
      </c>
      <c r="U81" s="24">
        <f t="shared" si="39"/>
        <v>0</v>
      </c>
      <c r="V81" s="24">
        <f t="shared" si="39"/>
        <v>0</v>
      </c>
      <c r="W81" s="24">
        <f t="shared" si="39"/>
        <v>0</v>
      </c>
      <c r="X81" s="24">
        <f t="shared" si="39"/>
        <v>0</v>
      </c>
    </row>
    <row r="82" spans="1:24" s="25" customFormat="1" ht="12.75" customHeight="1">
      <c r="A82" s="20"/>
      <c r="B82" s="26" t="s">
        <v>17</v>
      </c>
      <c r="C82" s="21">
        <v>685</v>
      </c>
      <c r="D82" s="22">
        <v>1</v>
      </c>
      <c r="E82" s="27" t="s">
        <v>53</v>
      </c>
      <c r="F82" s="23">
        <v>20400</v>
      </c>
      <c r="G82" s="21">
        <v>0</v>
      </c>
      <c r="H82" s="24">
        <f>H83</f>
        <v>1160.335</v>
      </c>
      <c r="I82" s="24">
        <f>I83</f>
        <v>0</v>
      </c>
      <c r="J82" s="24">
        <f>J83</f>
        <v>1160.335</v>
      </c>
      <c r="K82" s="24">
        <f>K83</f>
        <v>0</v>
      </c>
      <c r="L82" s="24">
        <f t="shared" ref="L82:X82" si="40">L83</f>
        <v>0</v>
      </c>
      <c r="M82" s="24">
        <f t="shared" si="40"/>
        <v>0</v>
      </c>
      <c r="N82" s="24">
        <f t="shared" si="40"/>
        <v>0</v>
      </c>
      <c r="O82" s="24">
        <f t="shared" si="40"/>
        <v>0</v>
      </c>
      <c r="P82" s="24">
        <f t="shared" si="40"/>
        <v>0</v>
      </c>
      <c r="Q82" s="24">
        <f t="shared" si="40"/>
        <v>0</v>
      </c>
      <c r="R82" s="24">
        <f t="shared" si="40"/>
        <v>0</v>
      </c>
      <c r="S82" s="24">
        <f t="shared" si="40"/>
        <v>0</v>
      </c>
      <c r="T82" s="24">
        <f t="shared" si="40"/>
        <v>0</v>
      </c>
      <c r="U82" s="24">
        <f t="shared" si="40"/>
        <v>0</v>
      </c>
      <c r="V82" s="24">
        <f t="shared" si="40"/>
        <v>0</v>
      </c>
      <c r="W82" s="24">
        <f t="shared" si="40"/>
        <v>0</v>
      </c>
      <c r="X82" s="24">
        <f t="shared" si="40"/>
        <v>0</v>
      </c>
    </row>
    <row r="83" spans="1:24" s="36" customFormat="1" ht="12.75" customHeight="1">
      <c r="A83" s="20"/>
      <c r="B83" s="30" t="s">
        <v>16</v>
      </c>
      <c r="C83" s="31">
        <v>685</v>
      </c>
      <c r="D83" s="32">
        <v>1</v>
      </c>
      <c r="E83" s="33" t="s">
        <v>53</v>
      </c>
      <c r="F83" s="34">
        <v>20400</v>
      </c>
      <c r="G83" s="31">
        <v>500</v>
      </c>
      <c r="H83" s="35">
        <f>I83+J83</f>
        <v>1160.335</v>
      </c>
      <c r="I83" s="35"/>
      <c r="J83" s="35">
        <v>1160.335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25" customFormat="1" ht="24.75" customHeight="1">
      <c r="A84" s="20"/>
      <c r="B84" s="26" t="s">
        <v>54</v>
      </c>
      <c r="C84" s="21">
        <v>685</v>
      </c>
      <c r="D84" s="22">
        <v>1</v>
      </c>
      <c r="E84" s="27" t="s">
        <v>53</v>
      </c>
      <c r="F84" s="23">
        <v>20800</v>
      </c>
      <c r="G84" s="21">
        <v>0</v>
      </c>
      <c r="H84" s="24">
        <f>H85</f>
        <v>237.565</v>
      </c>
      <c r="I84" s="24">
        <f>I85</f>
        <v>0</v>
      </c>
      <c r="J84" s="24">
        <f>J85</f>
        <v>237.565</v>
      </c>
      <c r="K84" s="24">
        <f>K85</f>
        <v>0</v>
      </c>
      <c r="L84" s="24">
        <f t="shared" ref="L84:X84" si="41">L85</f>
        <v>0</v>
      </c>
      <c r="M84" s="24">
        <f t="shared" si="41"/>
        <v>0</v>
      </c>
      <c r="N84" s="24">
        <f t="shared" si="41"/>
        <v>0</v>
      </c>
      <c r="O84" s="24">
        <f t="shared" si="41"/>
        <v>0</v>
      </c>
      <c r="P84" s="24">
        <f t="shared" si="41"/>
        <v>0</v>
      </c>
      <c r="Q84" s="24">
        <f t="shared" si="41"/>
        <v>0</v>
      </c>
      <c r="R84" s="24">
        <f t="shared" si="41"/>
        <v>0</v>
      </c>
      <c r="S84" s="24">
        <f t="shared" si="41"/>
        <v>0</v>
      </c>
      <c r="T84" s="24">
        <f t="shared" si="41"/>
        <v>0</v>
      </c>
      <c r="U84" s="24">
        <f t="shared" si="41"/>
        <v>0</v>
      </c>
      <c r="V84" s="24">
        <f t="shared" si="41"/>
        <v>0</v>
      </c>
      <c r="W84" s="24">
        <f t="shared" si="41"/>
        <v>0</v>
      </c>
      <c r="X84" s="24">
        <f t="shared" si="41"/>
        <v>0</v>
      </c>
    </row>
    <row r="85" spans="1:24" s="36" customFormat="1" ht="12.75" customHeight="1">
      <c r="A85" s="20"/>
      <c r="B85" s="30" t="s">
        <v>16</v>
      </c>
      <c r="C85" s="31">
        <v>685</v>
      </c>
      <c r="D85" s="32">
        <v>1</v>
      </c>
      <c r="E85" s="33" t="s">
        <v>53</v>
      </c>
      <c r="F85" s="34">
        <v>20800</v>
      </c>
      <c r="G85" s="31">
        <v>500</v>
      </c>
      <c r="H85" s="35">
        <f>I85+J85</f>
        <v>237.565</v>
      </c>
      <c r="I85" s="35"/>
      <c r="J85" s="35">
        <v>237.565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40" customFormat="1" ht="12.75" hidden="1" customHeight="1">
      <c r="A86" s="20"/>
      <c r="B86" s="62" t="s">
        <v>55</v>
      </c>
      <c r="C86" s="63">
        <v>685</v>
      </c>
      <c r="D86" s="64">
        <v>2</v>
      </c>
      <c r="E86" s="65">
        <v>0</v>
      </c>
      <c r="F86" s="66">
        <v>0</v>
      </c>
      <c r="G86" s="63">
        <v>0</v>
      </c>
      <c r="H86" s="67">
        <f t="shared" ref="H86:X89" si="42">H87</f>
        <v>204.9</v>
      </c>
      <c r="I86" s="67">
        <f t="shared" si="42"/>
        <v>0</v>
      </c>
      <c r="J86" s="67">
        <f t="shared" si="42"/>
        <v>204.9</v>
      </c>
      <c r="K86" s="24">
        <f t="shared" si="42"/>
        <v>0</v>
      </c>
      <c r="L86" s="24">
        <f t="shared" si="42"/>
        <v>0</v>
      </c>
      <c r="M86" s="24">
        <f t="shared" si="42"/>
        <v>0</v>
      </c>
      <c r="N86" s="24">
        <f t="shared" si="42"/>
        <v>0</v>
      </c>
      <c r="O86" s="24">
        <f t="shared" si="42"/>
        <v>0</v>
      </c>
      <c r="P86" s="24">
        <f t="shared" si="42"/>
        <v>0</v>
      </c>
      <c r="Q86" s="24">
        <f t="shared" si="42"/>
        <v>0</v>
      </c>
      <c r="R86" s="24">
        <f t="shared" si="42"/>
        <v>0</v>
      </c>
      <c r="S86" s="24">
        <f t="shared" si="42"/>
        <v>0</v>
      </c>
      <c r="T86" s="24">
        <f t="shared" si="42"/>
        <v>0</v>
      </c>
      <c r="U86" s="24">
        <f t="shared" si="42"/>
        <v>0</v>
      </c>
      <c r="V86" s="24">
        <f t="shared" si="42"/>
        <v>0</v>
      </c>
      <c r="W86" s="24">
        <f t="shared" si="42"/>
        <v>0</v>
      </c>
      <c r="X86" s="24">
        <f t="shared" si="42"/>
        <v>0</v>
      </c>
    </row>
    <row r="87" spans="1:24" s="25" customFormat="1" ht="12.75" hidden="1" customHeight="1">
      <c r="A87" s="20"/>
      <c r="B87" s="26" t="s">
        <v>56</v>
      </c>
      <c r="C87" s="21">
        <v>685</v>
      </c>
      <c r="D87" s="22">
        <v>2</v>
      </c>
      <c r="E87" s="27" t="s">
        <v>30</v>
      </c>
      <c r="F87" s="23">
        <v>0</v>
      </c>
      <c r="G87" s="21">
        <v>0</v>
      </c>
      <c r="H87" s="24">
        <f t="shared" si="42"/>
        <v>204.9</v>
      </c>
      <c r="I87" s="24">
        <f t="shared" si="42"/>
        <v>0</v>
      </c>
      <c r="J87" s="24">
        <f t="shared" si="42"/>
        <v>204.9</v>
      </c>
      <c r="K87" s="24">
        <f t="shared" si="42"/>
        <v>0</v>
      </c>
      <c r="L87" s="24">
        <f t="shared" si="42"/>
        <v>0</v>
      </c>
      <c r="M87" s="24">
        <f t="shared" si="42"/>
        <v>0</v>
      </c>
      <c r="N87" s="24">
        <f t="shared" si="42"/>
        <v>0</v>
      </c>
      <c r="O87" s="24">
        <f t="shared" si="42"/>
        <v>0</v>
      </c>
      <c r="P87" s="24">
        <f t="shared" si="42"/>
        <v>0</v>
      </c>
      <c r="Q87" s="24">
        <f t="shared" si="42"/>
        <v>0</v>
      </c>
      <c r="R87" s="24">
        <f t="shared" si="42"/>
        <v>0</v>
      </c>
      <c r="S87" s="24">
        <f t="shared" si="42"/>
        <v>0</v>
      </c>
      <c r="T87" s="24">
        <f t="shared" si="42"/>
        <v>0</v>
      </c>
      <c r="U87" s="24">
        <f t="shared" si="42"/>
        <v>0</v>
      </c>
      <c r="V87" s="24">
        <f t="shared" si="42"/>
        <v>0</v>
      </c>
      <c r="W87" s="24">
        <f t="shared" si="42"/>
        <v>0</v>
      </c>
      <c r="X87" s="24">
        <f t="shared" si="42"/>
        <v>0</v>
      </c>
    </row>
    <row r="88" spans="1:24" s="25" customFormat="1" ht="12.75" hidden="1" customHeight="1">
      <c r="A88" s="20"/>
      <c r="B88" s="37" t="s">
        <v>57</v>
      </c>
      <c r="C88" s="21">
        <v>685</v>
      </c>
      <c r="D88" s="22">
        <v>2</v>
      </c>
      <c r="E88" s="27" t="s">
        <v>30</v>
      </c>
      <c r="F88" s="23">
        <v>10000</v>
      </c>
      <c r="G88" s="21"/>
      <c r="H88" s="24">
        <f t="shared" si="42"/>
        <v>204.9</v>
      </c>
      <c r="I88" s="24">
        <f t="shared" si="42"/>
        <v>0</v>
      </c>
      <c r="J88" s="24">
        <f t="shared" si="42"/>
        <v>204.9</v>
      </c>
      <c r="K88" s="24">
        <f t="shared" si="42"/>
        <v>0</v>
      </c>
      <c r="L88" s="24">
        <f t="shared" si="42"/>
        <v>0</v>
      </c>
      <c r="M88" s="24">
        <f t="shared" si="42"/>
        <v>0</v>
      </c>
      <c r="N88" s="24">
        <f t="shared" si="42"/>
        <v>0</v>
      </c>
      <c r="O88" s="24">
        <f t="shared" si="42"/>
        <v>0</v>
      </c>
      <c r="P88" s="24">
        <f t="shared" si="42"/>
        <v>0</v>
      </c>
      <c r="Q88" s="24">
        <f t="shared" si="42"/>
        <v>0</v>
      </c>
      <c r="R88" s="24">
        <f t="shared" si="42"/>
        <v>0</v>
      </c>
      <c r="S88" s="24">
        <f t="shared" si="42"/>
        <v>0</v>
      </c>
      <c r="T88" s="24">
        <f t="shared" si="42"/>
        <v>0</v>
      </c>
      <c r="U88" s="24">
        <f t="shared" si="42"/>
        <v>0</v>
      </c>
      <c r="V88" s="24">
        <f t="shared" si="42"/>
        <v>0</v>
      </c>
      <c r="W88" s="24">
        <f t="shared" si="42"/>
        <v>0</v>
      </c>
      <c r="X88" s="24">
        <f t="shared" si="42"/>
        <v>0</v>
      </c>
    </row>
    <row r="89" spans="1:24" s="25" customFormat="1" ht="25.5" hidden="1">
      <c r="A89" s="20"/>
      <c r="B89" s="26" t="s">
        <v>58</v>
      </c>
      <c r="C89" s="21">
        <v>685</v>
      </c>
      <c r="D89" s="22">
        <v>2</v>
      </c>
      <c r="E89" s="27" t="s">
        <v>30</v>
      </c>
      <c r="F89" s="23">
        <v>13600</v>
      </c>
      <c r="G89" s="21">
        <v>0</v>
      </c>
      <c r="H89" s="24">
        <f t="shared" si="42"/>
        <v>204.9</v>
      </c>
      <c r="I89" s="24">
        <f t="shared" si="42"/>
        <v>0</v>
      </c>
      <c r="J89" s="24">
        <f t="shared" si="42"/>
        <v>204.9</v>
      </c>
      <c r="K89" s="24">
        <f t="shared" si="42"/>
        <v>0</v>
      </c>
      <c r="L89" s="24">
        <f t="shared" si="42"/>
        <v>0</v>
      </c>
      <c r="M89" s="24">
        <f t="shared" si="42"/>
        <v>0</v>
      </c>
      <c r="N89" s="24">
        <f t="shared" si="42"/>
        <v>0</v>
      </c>
      <c r="O89" s="24">
        <f t="shared" si="42"/>
        <v>0</v>
      </c>
      <c r="P89" s="24">
        <f t="shared" si="42"/>
        <v>0</v>
      </c>
      <c r="Q89" s="24">
        <f t="shared" si="42"/>
        <v>0</v>
      </c>
      <c r="R89" s="24">
        <f t="shared" si="42"/>
        <v>0</v>
      </c>
      <c r="S89" s="24">
        <f t="shared" si="42"/>
        <v>0</v>
      </c>
      <c r="T89" s="24">
        <f t="shared" si="42"/>
        <v>0</v>
      </c>
      <c r="U89" s="24">
        <f t="shared" si="42"/>
        <v>0</v>
      </c>
      <c r="V89" s="24">
        <f t="shared" si="42"/>
        <v>0</v>
      </c>
      <c r="W89" s="24">
        <f t="shared" si="42"/>
        <v>0</v>
      </c>
      <c r="X89" s="24">
        <f t="shared" si="42"/>
        <v>0</v>
      </c>
    </row>
    <row r="90" spans="1:24" s="36" customFormat="1" ht="12.75" hidden="1" customHeight="1">
      <c r="A90" s="20"/>
      <c r="B90" s="30" t="s">
        <v>16</v>
      </c>
      <c r="C90" s="31">
        <v>685</v>
      </c>
      <c r="D90" s="32">
        <v>2</v>
      </c>
      <c r="E90" s="33" t="s">
        <v>30</v>
      </c>
      <c r="F90" s="34">
        <v>13600</v>
      </c>
      <c r="G90" s="31">
        <v>500</v>
      </c>
      <c r="H90" s="35">
        <f>I90+J90</f>
        <v>204.9</v>
      </c>
      <c r="I90" s="35"/>
      <c r="J90" s="35">
        <v>204.9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40" customFormat="1" hidden="1">
      <c r="A91" s="20"/>
      <c r="B91" s="62" t="s">
        <v>18</v>
      </c>
      <c r="C91" s="63">
        <v>685</v>
      </c>
      <c r="D91" s="64">
        <v>5</v>
      </c>
      <c r="E91" s="65">
        <v>0</v>
      </c>
      <c r="F91" s="66">
        <v>0</v>
      </c>
      <c r="G91" s="63">
        <v>0</v>
      </c>
      <c r="H91" s="67">
        <f t="shared" ref="H91:I93" si="43">H92</f>
        <v>164.3</v>
      </c>
      <c r="I91" s="67">
        <f t="shared" si="43"/>
        <v>0</v>
      </c>
      <c r="J91" s="67">
        <f>J92</f>
        <v>164.3</v>
      </c>
      <c r="K91" s="24">
        <f t="shared" ref="K91:X91" si="44">K92+K98+K104</f>
        <v>0</v>
      </c>
      <c r="L91" s="24">
        <f t="shared" si="44"/>
        <v>0</v>
      </c>
      <c r="M91" s="24">
        <f t="shared" si="44"/>
        <v>0</v>
      </c>
      <c r="N91" s="24">
        <f t="shared" si="44"/>
        <v>0</v>
      </c>
      <c r="O91" s="24">
        <f t="shared" si="44"/>
        <v>0</v>
      </c>
      <c r="P91" s="24">
        <f t="shared" si="44"/>
        <v>0</v>
      </c>
      <c r="Q91" s="24">
        <f t="shared" si="44"/>
        <v>0</v>
      </c>
      <c r="R91" s="24">
        <f t="shared" si="44"/>
        <v>0</v>
      </c>
      <c r="S91" s="24">
        <f t="shared" si="44"/>
        <v>0</v>
      </c>
      <c r="T91" s="24">
        <f t="shared" si="44"/>
        <v>0</v>
      </c>
      <c r="U91" s="24">
        <f t="shared" si="44"/>
        <v>0</v>
      </c>
      <c r="V91" s="24">
        <f t="shared" si="44"/>
        <v>0</v>
      </c>
      <c r="W91" s="24">
        <f t="shared" si="44"/>
        <v>0</v>
      </c>
      <c r="X91" s="24">
        <f t="shared" si="44"/>
        <v>0</v>
      </c>
    </row>
    <row r="92" spans="1:24" s="25" customFormat="1" hidden="1">
      <c r="A92" s="20"/>
      <c r="B92" s="26" t="s">
        <v>25</v>
      </c>
      <c r="C92" s="21">
        <v>685</v>
      </c>
      <c r="D92" s="22">
        <v>5</v>
      </c>
      <c r="E92" s="27" t="s">
        <v>13</v>
      </c>
      <c r="F92" s="23">
        <v>0</v>
      </c>
      <c r="G92" s="21">
        <v>0</v>
      </c>
      <c r="H92" s="24">
        <f t="shared" si="43"/>
        <v>164.3</v>
      </c>
      <c r="I92" s="24">
        <f t="shared" si="43"/>
        <v>0</v>
      </c>
      <c r="J92" s="24">
        <f t="shared" ref="J92:X93" si="45">J93</f>
        <v>164.3</v>
      </c>
      <c r="K92" s="24">
        <f t="shared" si="45"/>
        <v>0</v>
      </c>
      <c r="L92" s="24">
        <f t="shared" si="45"/>
        <v>0</v>
      </c>
      <c r="M92" s="24">
        <f t="shared" si="45"/>
        <v>0</v>
      </c>
      <c r="N92" s="24">
        <f t="shared" si="45"/>
        <v>0</v>
      </c>
      <c r="O92" s="24">
        <f t="shared" si="45"/>
        <v>0</v>
      </c>
      <c r="P92" s="24">
        <f t="shared" si="45"/>
        <v>0</v>
      </c>
      <c r="Q92" s="24">
        <f t="shared" si="45"/>
        <v>0</v>
      </c>
      <c r="R92" s="24">
        <f t="shared" si="45"/>
        <v>0</v>
      </c>
      <c r="S92" s="24">
        <f t="shared" si="45"/>
        <v>0</v>
      </c>
      <c r="T92" s="24">
        <f t="shared" si="45"/>
        <v>0</v>
      </c>
      <c r="U92" s="24">
        <f t="shared" si="45"/>
        <v>0</v>
      </c>
      <c r="V92" s="24">
        <f t="shared" si="45"/>
        <v>0</v>
      </c>
      <c r="W92" s="24">
        <f t="shared" si="45"/>
        <v>0</v>
      </c>
      <c r="X92" s="24">
        <f t="shared" si="45"/>
        <v>0</v>
      </c>
    </row>
    <row r="93" spans="1:24" s="25" customFormat="1" ht="12.75" hidden="1" customHeight="1">
      <c r="A93" s="20"/>
      <c r="B93" s="26" t="s">
        <v>28</v>
      </c>
      <c r="C93" s="21">
        <v>685</v>
      </c>
      <c r="D93" s="22">
        <v>5</v>
      </c>
      <c r="E93" s="27" t="s">
        <v>13</v>
      </c>
      <c r="F93" s="23">
        <v>3510500</v>
      </c>
      <c r="G93" s="21">
        <v>0</v>
      </c>
      <c r="H93" s="24">
        <f t="shared" si="43"/>
        <v>164.3</v>
      </c>
      <c r="I93" s="24">
        <f t="shared" si="43"/>
        <v>0</v>
      </c>
      <c r="J93" s="24">
        <f t="shared" si="45"/>
        <v>164.3</v>
      </c>
      <c r="K93" s="24">
        <f t="shared" si="45"/>
        <v>0</v>
      </c>
      <c r="L93" s="24">
        <f t="shared" si="45"/>
        <v>0</v>
      </c>
      <c r="M93" s="24">
        <f t="shared" si="45"/>
        <v>0</v>
      </c>
      <c r="N93" s="24">
        <f t="shared" si="45"/>
        <v>0</v>
      </c>
      <c r="O93" s="24">
        <f t="shared" si="45"/>
        <v>0</v>
      </c>
      <c r="P93" s="24">
        <f t="shared" si="45"/>
        <v>0</v>
      </c>
      <c r="Q93" s="24">
        <f t="shared" si="45"/>
        <v>0</v>
      </c>
      <c r="R93" s="24">
        <f t="shared" si="45"/>
        <v>0</v>
      </c>
      <c r="S93" s="24">
        <f t="shared" si="45"/>
        <v>0</v>
      </c>
      <c r="T93" s="24">
        <f t="shared" si="45"/>
        <v>0</v>
      </c>
      <c r="U93" s="24">
        <f t="shared" si="45"/>
        <v>0</v>
      </c>
      <c r="V93" s="24">
        <f t="shared" si="45"/>
        <v>0</v>
      </c>
      <c r="W93" s="24">
        <f t="shared" si="45"/>
        <v>0</v>
      </c>
      <c r="X93" s="24">
        <f t="shared" si="45"/>
        <v>0</v>
      </c>
    </row>
    <row r="94" spans="1:24" s="36" customFormat="1" ht="12.75" hidden="1" customHeight="1">
      <c r="A94" s="20"/>
      <c r="B94" s="30" t="s">
        <v>23</v>
      </c>
      <c r="C94" s="31">
        <v>685</v>
      </c>
      <c r="D94" s="32">
        <v>5</v>
      </c>
      <c r="E94" s="33" t="s">
        <v>13</v>
      </c>
      <c r="F94" s="34">
        <v>3510500</v>
      </c>
      <c r="G94" s="31">
        <v>6</v>
      </c>
      <c r="H94" s="35">
        <f>I94+J94</f>
        <v>164.3</v>
      </c>
      <c r="I94" s="35"/>
      <c r="J94" s="35">
        <v>164.3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s="40" customFormat="1" ht="12.75" hidden="1" customHeight="1">
      <c r="A95" s="20"/>
      <c r="B95" s="62" t="s">
        <v>41</v>
      </c>
      <c r="C95" s="63">
        <v>685</v>
      </c>
      <c r="D95" s="64">
        <v>8</v>
      </c>
      <c r="E95" s="68"/>
      <c r="F95" s="66">
        <v>0</v>
      </c>
      <c r="G95" s="63">
        <v>0</v>
      </c>
      <c r="H95" s="67">
        <f>H96</f>
        <v>376.1</v>
      </c>
      <c r="I95" s="67">
        <f>I96</f>
        <v>0</v>
      </c>
      <c r="J95" s="67">
        <f>J96</f>
        <v>376.1</v>
      </c>
      <c r="K95" s="24" t="e">
        <f>K96+#REF!</f>
        <v>#REF!</v>
      </c>
      <c r="L95" s="24" t="e">
        <f>L96+#REF!</f>
        <v>#REF!</v>
      </c>
      <c r="M95" s="24" t="e">
        <f>M96+#REF!</f>
        <v>#REF!</v>
      </c>
      <c r="N95" s="24" t="e">
        <f>N96+#REF!</f>
        <v>#REF!</v>
      </c>
      <c r="O95" s="24" t="e">
        <f>O96+#REF!</f>
        <v>#REF!</v>
      </c>
      <c r="P95" s="24" t="e">
        <f>P96+#REF!</f>
        <v>#REF!</v>
      </c>
      <c r="Q95" s="24" t="e">
        <f>Q96+#REF!</f>
        <v>#REF!</v>
      </c>
      <c r="R95" s="24" t="e">
        <f>R96+#REF!</f>
        <v>#REF!</v>
      </c>
      <c r="S95" s="24" t="e">
        <f>S96+#REF!</f>
        <v>#REF!</v>
      </c>
      <c r="T95" s="24" t="e">
        <f>T96+#REF!</f>
        <v>#REF!</v>
      </c>
      <c r="U95" s="24" t="e">
        <f>U96+#REF!</f>
        <v>#REF!</v>
      </c>
      <c r="V95" s="24" t="e">
        <f>V96+#REF!</f>
        <v>#REF!</v>
      </c>
      <c r="W95" s="24" t="e">
        <f>W96+#REF!</f>
        <v>#REF!</v>
      </c>
      <c r="X95" s="24" t="e">
        <f>X96+#REF!</f>
        <v>#REF!</v>
      </c>
    </row>
    <row r="96" spans="1:24" s="25" customFormat="1" ht="12.75" hidden="1" customHeight="1">
      <c r="A96" s="20"/>
      <c r="B96" s="26" t="s">
        <v>42</v>
      </c>
      <c r="C96" s="21">
        <v>685</v>
      </c>
      <c r="D96" s="22">
        <v>8</v>
      </c>
      <c r="E96" s="27" t="s">
        <v>20</v>
      </c>
      <c r="F96" s="23">
        <v>0</v>
      </c>
      <c r="G96" s="21">
        <v>0</v>
      </c>
      <c r="H96" s="24">
        <f>H97+H100</f>
        <v>376.1</v>
      </c>
      <c r="I96" s="24">
        <f>I97+I100</f>
        <v>0</v>
      </c>
      <c r="J96" s="24">
        <f>J97+J100</f>
        <v>376.1</v>
      </c>
      <c r="K96" s="24">
        <f t="shared" ref="K96:X96" si="46">K103+K106+K109</f>
        <v>0</v>
      </c>
      <c r="L96" s="24">
        <f t="shared" si="46"/>
        <v>0</v>
      </c>
      <c r="M96" s="24">
        <f t="shared" si="46"/>
        <v>0</v>
      </c>
      <c r="N96" s="24">
        <f t="shared" si="46"/>
        <v>0</v>
      </c>
      <c r="O96" s="24">
        <f t="shared" si="46"/>
        <v>0</v>
      </c>
      <c r="P96" s="24">
        <f t="shared" si="46"/>
        <v>0</v>
      </c>
      <c r="Q96" s="24">
        <f t="shared" si="46"/>
        <v>0</v>
      </c>
      <c r="R96" s="24">
        <f t="shared" si="46"/>
        <v>0</v>
      </c>
      <c r="S96" s="24">
        <f t="shared" si="46"/>
        <v>0</v>
      </c>
      <c r="T96" s="24">
        <f t="shared" si="46"/>
        <v>0</v>
      </c>
      <c r="U96" s="24">
        <f t="shared" si="46"/>
        <v>0</v>
      </c>
      <c r="V96" s="24">
        <f t="shared" si="46"/>
        <v>0</v>
      </c>
      <c r="W96" s="24">
        <f t="shared" si="46"/>
        <v>0</v>
      </c>
      <c r="X96" s="24">
        <f t="shared" si="46"/>
        <v>0</v>
      </c>
    </row>
    <row r="97" spans="1:26" s="25" customFormat="1" ht="25.5" hidden="1" customHeight="1">
      <c r="A97" s="20"/>
      <c r="B97" s="37" t="s">
        <v>103</v>
      </c>
      <c r="C97" s="21">
        <v>685</v>
      </c>
      <c r="D97" s="22">
        <v>8</v>
      </c>
      <c r="E97" s="27" t="s">
        <v>20</v>
      </c>
      <c r="F97" s="23">
        <v>4400000</v>
      </c>
      <c r="G97" s="21"/>
      <c r="H97" s="24">
        <f>H98</f>
        <v>0</v>
      </c>
      <c r="I97" s="24">
        <f>I98</f>
        <v>0</v>
      </c>
      <c r="J97" s="24">
        <f t="shared" ref="J97:X98" si="47">J98</f>
        <v>0</v>
      </c>
      <c r="K97" s="24">
        <f t="shared" si="47"/>
        <v>0</v>
      </c>
      <c r="L97" s="24">
        <f t="shared" si="47"/>
        <v>0</v>
      </c>
      <c r="M97" s="24">
        <f t="shared" si="47"/>
        <v>0</v>
      </c>
      <c r="N97" s="24">
        <f t="shared" si="47"/>
        <v>0</v>
      </c>
      <c r="O97" s="24">
        <f t="shared" si="47"/>
        <v>0</v>
      </c>
      <c r="P97" s="24">
        <f t="shared" si="47"/>
        <v>0</v>
      </c>
      <c r="Q97" s="24">
        <f t="shared" si="47"/>
        <v>0</v>
      </c>
      <c r="R97" s="24">
        <f t="shared" si="47"/>
        <v>0</v>
      </c>
      <c r="S97" s="24">
        <f t="shared" si="47"/>
        <v>0</v>
      </c>
      <c r="T97" s="24">
        <f t="shared" si="47"/>
        <v>0</v>
      </c>
      <c r="U97" s="24">
        <f t="shared" si="47"/>
        <v>0</v>
      </c>
      <c r="V97" s="24">
        <f t="shared" si="47"/>
        <v>0</v>
      </c>
      <c r="W97" s="24">
        <f t="shared" si="47"/>
        <v>0</v>
      </c>
      <c r="X97" s="24">
        <f t="shared" si="47"/>
        <v>0</v>
      </c>
    </row>
    <row r="98" spans="1:26" s="25" customFormat="1" ht="12.75" hidden="1" customHeight="1">
      <c r="A98" s="20"/>
      <c r="B98" s="26" t="s">
        <v>37</v>
      </c>
      <c r="C98" s="21">
        <v>685</v>
      </c>
      <c r="D98" s="22">
        <v>8</v>
      </c>
      <c r="E98" s="27" t="s">
        <v>20</v>
      </c>
      <c r="F98" s="23">
        <v>4409900</v>
      </c>
      <c r="G98" s="21">
        <v>0</v>
      </c>
      <c r="H98" s="24">
        <f>H99</f>
        <v>0</v>
      </c>
      <c r="I98" s="24">
        <f>I99</f>
        <v>0</v>
      </c>
      <c r="J98" s="24">
        <f t="shared" si="47"/>
        <v>0</v>
      </c>
      <c r="K98" s="24">
        <f t="shared" si="47"/>
        <v>0</v>
      </c>
      <c r="L98" s="24">
        <f t="shared" si="47"/>
        <v>0</v>
      </c>
      <c r="M98" s="24">
        <f t="shared" si="47"/>
        <v>0</v>
      </c>
      <c r="N98" s="24">
        <f t="shared" si="47"/>
        <v>0</v>
      </c>
      <c r="O98" s="24">
        <f t="shared" si="47"/>
        <v>0</v>
      </c>
      <c r="P98" s="24">
        <f t="shared" si="47"/>
        <v>0</v>
      </c>
      <c r="Q98" s="24">
        <f t="shared" si="47"/>
        <v>0</v>
      </c>
      <c r="R98" s="24">
        <f t="shared" si="47"/>
        <v>0</v>
      </c>
      <c r="S98" s="24">
        <f t="shared" si="47"/>
        <v>0</v>
      </c>
      <c r="T98" s="24">
        <f t="shared" si="47"/>
        <v>0</v>
      </c>
      <c r="U98" s="24">
        <f t="shared" si="47"/>
        <v>0</v>
      </c>
      <c r="V98" s="24">
        <f t="shared" si="47"/>
        <v>0</v>
      </c>
      <c r="W98" s="24">
        <f t="shared" si="47"/>
        <v>0</v>
      </c>
      <c r="X98" s="24">
        <f t="shared" si="47"/>
        <v>0</v>
      </c>
    </row>
    <row r="99" spans="1:26" s="25" customFormat="1" ht="12.75" hidden="1" customHeight="1">
      <c r="A99" s="20"/>
      <c r="B99" s="30" t="s">
        <v>38</v>
      </c>
      <c r="C99" s="31">
        <v>685</v>
      </c>
      <c r="D99" s="32">
        <v>8</v>
      </c>
      <c r="E99" s="33" t="s">
        <v>20</v>
      </c>
      <c r="F99" s="34">
        <v>4409900</v>
      </c>
      <c r="G99" s="31">
        <v>1</v>
      </c>
      <c r="H99" s="35">
        <f>I99+J99</f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6" s="25" customFormat="1" ht="12.75" hidden="1" customHeight="1">
      <c r="A100" s="20"/>
      <c r="B100" s="37" t="s">
        <v>104</v>
      </c>
      <c r="C100" s="21">
        <v>685</v>
      </c>
      <c r="D100" s="22">
        <v>8</v>
      </c>
      <c r="E100" s="27" t="s">
        <v>20</v>
      </c>
      <c r="F100" s="23">
        <v>4420000</v>
      </c>
      <c r="G100" s="15"/>
      <c r="H100" s="24">
        <f t="shared" ref="H100:J101" si="48">H101</f>
        <v>376.1</v>
      </c>
      <c r="I100" s="24">
        <f t="shared" si="48"/>
        <v>0</v>
      </c>
      <c r="J100" s="24">
        <f t="shared" si="48"/>
        <v>376.1</v>
      </c>
      <c r="K100" s="24">
        <f t="shared" ref="K100:X101" si="49">K101</f>
        <v>0</v>
      </c>
      <c r="L100" s="24">
        <f t="shared" si="49"/>
        <v>0</v>
      </c>
      <c r="M100" s="24">
        <f t="shared" si="49"/>
        <v>0</v>
      </c>
      <c r="N100" s="24">
        <f t="shared" si="49"/>
        <v>0</v>
      </c>
      <c r="O100" s="24">
        <f t="shared" si="49"/>
        <v>0</v>
      </c>
      <c r="P100" s="24">
        <f t="shared" si="49"/>
        <v>0</v>
      </c>
      <c r="Q100" s="24">
        <f t="shared" si="49"/>
        <v>0</v>
      </c>
      <c r="R100" s="24">
        <f t="shared" si="49"/>
        <v>0</v>
      </c>
      <c r="S100" s="24">
        <f t="shared" si="49"/>
        <v>0</v>
      </c>
      <c r="T100" s="24">
        <f t="shared" si="49"/>
        <v>0</v>
      </c>
      <c r="U100" s="24">
        <f t="shared" si="49"/>
        <v>0</v>
      </c>
      <c r="V100" s="24">
        <f t="shared" si="49"/>
        <v>0</v>
      </c>
      <c r="W100" s="24">
        <f t="shared" si="49"/>
        <v>0</v>
      </c>
      <c r="X100" s="24">
        <f t="shared" si="49"/>
        <v>0</v>
      </c>
    </row>
    <row r="101" spans="1:26" s="25" customFormat="1" ht="12.75" hidden="1" customHeight="1">
      <c r="A101" s="20"/>
      <c r="B101" s="26" t="s">
        <v>37</v>
      </c>
      <c r="C101" s="21">
        <v>685</v>
      </c>
      <c r="D101" s="22">
        <v>8</v>
      </c>
      <c r="E101" s="27" t="s">
        <v>20</v>
      </c>
      <c r="F101" s="23">
        <v>4429900</v>
      </c>
      <c r="G101" s="21">
        <v>0</v>
      </c>
      <c r="H101" s="24">
        <f t="shared" si="48"/>
        <v>376.1</v>
      </c>
      <c r="I101" s="24">
        <f t="shared" si="48"/>
        <v>0</v>
      </c>
      <c r="J101" s="24">
        <f t="shared" si="48"/>
        <v>376.1</v>
      </c>
      <c r="K101" s="24">
        <f t="shared" si="49"/>
        <v>0</v>
      </c>
      <c r="L101" s="24">
        <f t="shared" si="49"/>
        <v>0</v>
      </c>
      <c r="M101" s="24">
        <f t="shared" si="49"/>
        <v>0</v>
      </c>
      <c r="N101" s="24">
        <f t="shared" si="49"/>
        <v>0</v>
      </c>
      <c r="O101" s="24">
        <f t="shared" si="49"/>
        <v>0</v>
      </c>
      <c r="P101" s="24">
        <f t="shared" si="49"/>
        <v>0</v>
      </c>
      <c r="Q101" s="24">
        <f t="shared" si="49"/>
        <v>0</v>
      </c>
      <c r="R101" s="24">
        <f t="shared" si="49"/>
        <v>0</v>
      </c>
      <c r="S101" s="24">
        <f t="shared" si="49"/>
        <v>0</v>
      </c>
      <c r="T101" s="24">
        <f t="shared" si="49"/>
        <v>0</v>
      </c>
      <c r="U101" s="24">
        <f t="shared" si="49"/>
        <v>0</v>
      </c>
      <c r="V101" s="24">
        <f t="shared" si="49"/>
        <v>0</v>
      </c>
      <c r="W101" s="24">
        <f t="shared" si="49"/>
        <v>0</v>
      </c>
      <c r="X101" s="24">
        <f t="shared" si="49"/>
        <v>0</v>
      </c>
    </row>
    <row r="102" spans="1:26" s="25" customFormat="1" ht="12.75" hidden="1" customHeight="1">
      <c r="A102" s="20"/>
      <c r="B102" s="30" t="s">
        <v>38</v>
      </c>
      <c r="C102" s="31">
        <v>685</v>
      </c>
      <c r="D102" s="32">
        <v>8</v>
      </c>
      <c r="E102" s="33" t="s">
        <v>20</v>
      </c>
      <c r="F102" s="34">
        <v>4429900</v>
      </c>
      <c r="G102" s="31">
        <v>1</v>
      </c>
      <c r="H102" s="35">
        <f>I102+J102</f>
        <v>376.1</v>
      </c>
      <c r="I102" s="35"/>
      <c r="J102" s="35">
        <v>376.1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6" s="25" customFormat="1" ht="12.75" hidden="1" customHeight="1">
      <c r="A103" s="20"/>
      <c r="B103" s="38"/>
      <c r="C103" s="31"/>
      <c r="D103" s="32"/>
      <c r="E103" s="39"/>
      <c r="F103" s="34"/>
      <c r="G103" s="31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6" s="25" customFormat="1" ht="12.75" hidden="1" customHeight="1">
      <c r="A104" s="20"/>
      <c r="B104" s="75" t="s">
        <v>59</v>
      </c>
      <c r="C104" s="70">
        <v>686</v>
      </c>
      <c r="D104" s="71">
        <v>0</v>
      </c>
      <c r="E104" s="72">
        <v>0</v>
      </c>
      <c r="F104" s="73">
        <v>0</v>
      </c>
      <c r="G104" s="70">
        <v>0</v>
      </c>
      <c r="H104" s="74">
        <f>H105+H112+H117+H121</f>
        <v>1343.8000000000002</v>
      </c>
      <c r="I104" s="74">
        <f>I105+I112+I117+I121</f>
        <v>0</v>
      </c>
      <c r="J104" s="74">
        <f>J105+J112+J117+J121</f>
        <v>1343.8000000000002</v>
      </c>
      <c r="K104" s="51">
        <f t="shared" ref="K104:X104" si="50">K105+K112</f>
        <v>0</v>
      </c>
      <c r="L104" s="51">
        <f t="shared" si="50"/>
        <v>0</v>
      </c>
      <c r="M104" s="51">
        <f t="shared" si="50"/>
        <v>0</v>
      </c>
      <c r="N104" s="51">
        <f t="shared" si="50"/>
        <v>0</v>
      </c>
      <c r="O104" s="51">
        <f t="shared" si="50"/>
        <v>0</v>
      </c>
      <c r="P104" s="51">
        <f t="shared" si="50"/>
        <v>0</v>
      </c>
      <c r="Q104" s="51">
        <f t="shared" si="50"/>
        <v>0</v>
      </c>
      <c r="R104" s="51">
        <f t="shared" si="50"/>
        <v>0</v>
      </c>
      <c r="S104" s="51">
        <f t="shared" si="50"/>
        <v>0</v>
      </c>
      <c r="T104" s="51">
        <f t="shared" si="50"/>
        <v>0</v>
      </c>
      <c r="U104" s="51">
        <f t="shared" si="50"/>
        <v>0</v>
      </c>
      <c r="V104" s="51">
        <f t="shared" si="50"/>
        <v>0</v>
      </c>
      <c r="W104" s="51">
        <f t="shared" si="50"/>
        <v>0</v>
      </c>
      <c r="X104" s="51">
        <f t="shared" si="50"/>
        <v>0</v>
      </c>
    </row>
    <row r="105" spans="1:26" s="40" customFormat="1" ht="12.75" customHeight="1">
      <c r="A105" s="20"/>
      <c r="B105" s="62" t="s">
        <v>11</v>
      </c>
      <c r="C105" s="63">
        <v>686</v>
      </c>
      <c r="D105" s="64">
        <v>1</v>
      </c>
      <c r="E105" s="65">
        <v>0</v>
      </c>
      <c r="F105" s="66">
        <v>0</v>
      </c>
      <c r="G105" s="63">
        <v>0</v>
      </c>
      <c r="H105" s="67">
        <f t="shared" ref="H105:J106" si="51">H106</f>
        <v>971.7</v>
      </c>
      <c r="I105" s="67">
        <f t="shared" si="51"/>
        <v>0</v>
      </c>
      <c r="J105" s="67">
        <f t="shared" si="51"/>
        <v>971.7</v>
      </c>
      <c r="K105" s="24">
        <f>K106</f>
        <v>0</v>
      </c>
      <c r="L105" s="24">
        <f t="shared" ref="L105:X106" si="52">L106</f>
        <v>0</v>
      </c>
      <c r="M105" s="24">
        <f t="shared" si="52"/>
        <v>0</v>
      </c>
      <c r="N105" s="24">
        <f t="shared" si="52"/>
        <v>0</v>
      </c>
      <c r="O105" s="24">
        <f t="shared" si="52"/>
        <v>0</v>
      </c>
      <c r="P105" s="24">
        <f t="shared" si="52"/>
        <v>0</v>
      </c>
      <c r="Q105" s="24">
        <f t="shared" si="52"/>
        <v>0</v>
      </c>
      <c r="R105" s="24">
        <f t="shared" si="52"/>
        <v>0</v>
      </c>
      <c r="S105" s="24">
        <f t="shared" si="52"/>
        <v>0</v>
      </c>
      <c r="T105" s="24">
        <f t="shared" si="52"/>
        <v>0</v>
      </c>
      <c r="U105" s="24">
        <f t="shared" si="52"/>
        <v>0</v>
      </c>
      <c r="V105" s="24">
        <f t="shared" si="52"/>
        <v>0</v>
      </c>
      <c r="W105" s="24">
        <f t="shared" si="52"/>
        <v>0</v>
      </c>
      <c r="X105" s="24">
        <f t="shared" si="52"/>
        <v>0</v>
      </c>
    </row>
    <row r="106" spans="1:26" s="25" customFormat="1" ht="37.5" customHeight="1">
      <c r="A106" s="20"/>
      <c r="B106" s="26" t="s">
        <v>52</v>
      </c>
      <c r="C106" s="21">
        <v>686</v>
      </c>
      <c r="D106" s="22">
        <v>1</v>
      </c>
      <c r="E106" s="27" t="s">
        <v>53</v>
      </c>
      <c r="F106" s="23">
        <v>0</v>
      </c>
      <c r="G106" s="21">
        <v>0</v>
      </c>
      <c r="H106" s="24">
        <f t="shared" si="51"/>
        <v>971.7</v>
      </c>
      <c r="I106" s="24">
        <f t="shared" si="51"/>
        <v>0</v>
      </c>
      <c r="J106" s="24">
        <f t="shared" si="51"/>
        <v>971.7</v>
      </c>
      <c r="K106" s="24">
        <f>K107</f>
        <v>0</v>
      </c>
      <c r="L106" s="24">
        <f t="shared" si="52"/>
        <v>0</v>
      </c>
      <c r="M106" s="24">
        <f t="shared" si="52"/>
        <v>0</v>
      </c>
      <c r="N106" s="24">
        <f t="shared" si="52"/>
        <v>0</v>
      </c>
      <c r="O106" s="24">
        <f t="shared" si="52"/>
        <v>0</v>
      </c>
      <c r="P106" s="24">
        <f t="shared" si="52"/>
        <v>0</v>
      </c>
      <c r="Q106" s="24">
        <f t="shared" si="52"/>
        <v>0</v>
      </c>
      <c r="R106" s="24">
        <f t="shared" si="52"/>
        <v>0</v>
      </c>
      <c r="S106" s="24">
        <f t="shared" si="52"/>
        <v>0</v>
      </c>
      <c r="T106" s="24">
        <f t="shared" si="52"/>
        <v>0</v>
      </c>
      <c r="U106" s="24">
        <f t="shared" si="52"/>
        <v>0</v>
      </c>
      <c r="V106" s="24">
        <f t="shared" si="52"/>
        <v>0</v>
      </c>
      <c r="W106" s="24">
        <f t="shared" si="52"/>
        <v>0</v>
      </c>
      <c r="X106" s="24">
        <f t="shared" si="52"/>
        <v>0</v>
      </c>
    </row>
    <row r="107" spans="1:26" s="25" customFormat="1" ht="37.5" customHeight="1">
      <c r="A107" s="20"/>
      <c r="B107" s="28" t="s">
        <v>14</v>
      </c>
      <c r="C107" s="21">
        <v>686</v>
      </c>
      <c r="D107" s="22">
        <v>1</v>
      </c>
      <c r="E107" s="27" t="s">
        <v>53</v>
      </c>
      <c r="F107" s="23">
        <v>20000</v>
      </c>
      <c r="G107" s="21"/>
      <c r="H107" s="24">
        <f>H108+H110</f>
        <v>971.7</v>
      </c>
      <c r="I107" s="24">
        <f>I108+I110</f>
        <v>0</v>
      </c>
      <c r="J107" s="24">
        <f>J108+J110</f>
        <v>971.7</v>
      </c>
      <c r="K107" s="24">
        <f>K108+K110</f>
        <v>0</v>
      </c>
      <c r="L107" s="24">
        <f t="shared" ref="L107:X107" si="53">L108+L110</f>
        <v>0</v>
      </c>
      <c r="M107" s="24">
        <f t="shared" si="53"/>
        <v>0</v>
      </c>
      <c r="N107" s="24">
        <f t="shared" si="53"/>
        <v>0</v>
      </c>
      <c r="O107" s="24">
        <f t="shared" si="53"/>
        <v>0</v>
      </c>
      <c r="P107" s="24">
        <f t="shared" si="53"/>
        <v>0</v>
      </c>
      <c r="Q107" s="24">
        <f t="shared" si="53"/>
        <v>0</v>
      </c>
      <c r="R107" s="24">
        <f t="shared" si="53"/>
        <v>0</v>
      </c>
      <c r="S107" s="24">
        <f t="shared" si="53"/>
        <v>0</v>
      </c>
      <c r="T107" s="24">
        <f t="shared" si="53"/>
        <v>0</v>
      </c>
      <c r="U107" s="24">
        <f t="shared" si="53"/>
        <v>0</v>
      </c>
      <c r="V107" s="24">
        <f t="shared" si="53"/>
        <v>0</v>
      </c>
      <c r="W107" s="24">
        <f t="shared" si="53"/>
        <v>0</v>
      </c>
      <c r="X107" s="24">
        <f t="shared" si="53"/>
        <v>0</v>
      </c>
    </row>
    <row r="108" spans="1:26" s="25" customFormat="1" ht="12.75" customHeight="1">
      <c r="A108" s="20"/>
      <c r="B108" s="26" t="s">
        <v>17</v>
      </c>
      <c r="C108" s="21">
        <v>686</v>
      </c>
      <c r="D108" s="22">
        <v>1</v>
      </c>
      <c r="E108" s="27" t="s">
        <v>53</v>
      </c>
      <c r="F108" s="23">
        <v>20400</v>
      </c>
      <c r="G108" s="21">
        <v>0</v>
      </c>
      <c r="H108" s="24">
        <f>H109</f>
        <v>765.12200000000007</v>
      </c>
      <c r="I108" s="24">
        <f>I109</f>
        <v>0</v>
      </c>
      <c r="J108" s="24">
        <f>J109</f>
        <v>765.12200000000007</v>
      </c>
      <c r="K108" s="24">
        <f>K109</f>
        <v>0</v>
      </c>
      <c r="L108" s="24">
        <f t="shared" ref="L108:X108" si="54">L109</f>
        <v>0</v>
      </c>
      <c r="M108" s="24">
        <f t="shared" si="54"/>
        <v>0</v>
      </c>
      <c r="N108" s="24">
        <f t="shared" si="54"/>
        <v>0</v>
      </c>
      <c r="O108" s="24">
        <f t="shared" si="54"/>
        <v>0</v>
      </c>
      <c r="P108" s="24">
        <f t="shared" si="54"/>
        <v>0</v>
      </c>
      <c r="Q108" s="24">
        <f t="shared" si="54"/>
        <v>0</v>
      </c>
      <c r="R108" s="24">
        <f t="shared" si="54"/>
        <v>0</v>
      </c>
      <c r="S108" s="24">
        <f t="shared" si="54"/>
        <v>0</v>
      </c>
      <c r="T108" s="24">
        <f t="shared" si="54"/>
        <v>0</v>
      </c>
      <c r="U108" s="24">
        <f t="shared" si="54"/>
        <v>0</v>
      </c>
      <c r="V108" s="24">
        <f t="shared" si="54"/>
        <v>0</v>
      </c>
      <c r="W108" s="24">
        <f t="shared" si="54"/>
        <v>0</v>
      </c>
      <c r="X108" s="24">
        <f t="shared" si="54"/>
        <v>0</v>
      </c>
    </row>
    <row r="109" spans="1:26" s="36" customFormat="1" ht="12.75" customHeight="1">
      <c r="A109" s="20"/>
      <c r="B109" s="30" t="s">
        <v>16</v>
      </c>
      <c r="C109" s="31">
        <v>686</v>
      </c>
      <c r="D109" s="32">
        <v>1</v>
      </c>
      <c r="E109" s="33" t="s">
        <v>53</v>
      </c>
      <c r="F109" s="34">
        <v>20400</v>
      </c>
      <c r="G109" s="31">
        <v>500</v>
      </c>
      <c r="H109" s="35">
        <f>I109+J109</f>
        <v>765.12200000000007</v>
      </c>
      <c r="I109" s="35"/>
      <c r="J109" s="35">
        <v>765.12200000000007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6">
        <f>340.854+229.979</f>
        <v>570.83299999999997</v>
      </c>
      <c r="Z109" s="61">
        <f>J109-Y109</f>
        <v>194.2890000000001</v>
      </c>
    </row>
    <row r="110" spans="1:26" s="25" customFormat="1" ht="23.25" customHeight="1">
      <c r="A110" s="20"/>
      <c r="B110" s="26" t="s">
        <v>54</v>
      </c>
      <c r="C110" s="21">
        <v>686</v>
      </c>
      <c r="D110" s="22">
        <v>1</v>
      </c>
      <c r="E110" s="27" t="s">
        <v>53</v>
      </c>
      <c r="F110" s="23">
        <v>20800</v>
      </c>
      <c r="G110" s="21">
        <v>0</v>
      </c>
      <c r="H110" s="24">
        <f>H111</f>
        <v>206.578</v>
      </c>
      <c r="I110" s="24">
        <f>I111</f>
        <v>0</v>
      </c>
      <c r="J110" s="24">
        <f>J111</f>
        <v>206.578</v>
      </c>
      <c r="K110" s="24">
        <f>K111</f>
        <v>0</v>
      </c>
      <c r="L110" s="24">
        <f t="shared" ref="L110:X110" si="55">L111</f>
        <v>0</v>
      </c>
      <c r="M110" s="24">
        <f t="shared" si="55"/>
        <v>0</v>
      </c>
      <c r="N110" s="24">
        <f t="shared" si="55"/>
        <v>0</v>
      </c>
      <c r="O110" s="24">
        <f t="shared" si="55"/>
        <v>0</v>
      </c>
      <c r="P110" s="24">
        <f t="shared" si="55"/>
        <v>0</v>
      </c>
      <c r="Q110" s="24">
        <f t="shared" si="55"/>
        <v>0</v>
      </c>
      <c r="R110" s="24">
        <f t="shared" si="55"/>
        <v>0</v>
      </c>
      <c r="S110" s="24">
        <f t="shared" si="55"/>
        <v>0</v>
      </c>
      <c r="T110" s="24">
        <f t="shared" si="55"/>
        <v>0</v>
      </c>
      <c r="U110" s="24">
        <f t="shared" si="55"/>
        <v>0</v>
      </c>
      <c r="V110" s="24">
        <f t="shared" si="55"/>
        <v>0</v>
      </c>
      <c r="W110" s="24">
        <f t="shared" si="55"/>
        <v>0</v>
      </c>
      <c r="X110" s="24">
        <f t="shared" si="55"/>
        <v>0</v>
      </c>
    </row>
    <row r="111" spans="1:26" s="36" customFormat="1" ht="12.75" customHeight="1">
      <c r="A111" s="20"/>
      <c r="B111" s="30" t="s">
        <v>16</v>
      </c>
      <c r="C111" s="31">
        <v>686</v>
      </c>
      <c r="D111" s="32">
        <v>1</v>
      </c>
      <c r="E111" s="33" t="s">
        <v>53</v>
      </c>
      <c r="F111" s="34">
        <v>20800</v>
      </c>
      <c r="G111" s="31">
        <v>500</v>
      </c>
      <c r="H111" s="35">
        <f>I111+J111</f>
        <v>206.578</v>
      </c>
      <c r="I111" s="35"/>
      <c r="J111" s="35">
        <v>206.578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6" s="40" customFormat="1" ht="12.75" hidden="1" customHeight="1">
      <c r="A112" s="20"/>
      <c r="B112" s="62" t="s">
        <v>55</v>
      </c>
      <c r="C112" s="63">
        <v>686</v>
      </c>
      <c r="D112" s="64">
        <v>2</v>
      </c>
      <c r="E112" s="65">
        <v>0</v>
      </c>
      <c r="F112" s="66">
        <v>0</v>
      </c>
      <c r="G112" s="63">
        <v>0</v>
      </c>
      <c r="H112" s="67">
        <f t="shared" ref="H112:J115" si="56">H113</f>
        <v>102.5</v>
      </c>
      <c r="I112" s="67">
        <f t="shared" si="56"/>
        <v>0</v>
      </c>
      <c r="J112" s="67">
        <f t="shared" si="56"/>
        <v>102.5</v>
      </c>
      <c r="K112" s="24">
        <f t="shared" ref="K112:X115" si="57">K113</f>
        <v>0</v>
      </c>
      <c r="L112" s="24">
        <f t="shared" si="57"/>
        <v>0</v>
      </c>
      <c r="M112" s="24">
        <f t="shared" si="57"/>
        <v>0</v>
      </c>
      <c r="N112" s="24">
        <f t="shared" si="57"/>
        <v>0</v>
      </c>
      <c r="O112" s="24">
        <f t="shared" si="57"/>
        <v>0</v>
      </c>
      <c r="P112" s="24">
        <f t="shared" si="57"/>
        <v>0</v>
      </c>
      <c r="Q112" s="24">
        <f t="shared" si="57"/>
        <v>0</v>
      </c>
      <c r="R112" s="24">
        <f t="shared" si="57"/>
        <v>0</v>
      </c>
      <c r="S112" s="24">
        <f t="shared" si="57"/>
        <v>0</v>
      </c>
      <c r="T112" s="24">
        <f t="shared" si="57"/>
        <v>0</v>
      </c>
      <c r="U112" s="24">
        <f t="shared" si="57"/>
        <v>0</v>
      </c>
      <c r="V112" s="24">
        <f t="shared" si="57"/>
        <v>0</v>
      </c>
      <c r="W112" s="24">
        <f t="shared" si="57"/>
        <v>0</v>
      </c>
      <c r="X112" s="24">
        <f t="shared" si="57"/>
        <v>0</v>
      </c>
    </row>
    <row r="113" spans="1:24" s="25" customFormat="1" ht="12.75" hidden="1" customHeight="1">
      <c r="A113" s="20"/>
      <c r="B113" s="26" t="s">
        <v>56</v>
      </c>
      <c r="C113" s="21">
        <v>686</v>
      </c>
      <c r="D113" s="22">
        <v>2</v>
      </c>
      <c r="E113" s="27" t="s">
        <v>30</v>
      </c>
      <c r="F113" s="23">
        <v>0</v>
      </c>
      <c r="G113" s="21">
        <v>0</v>
      </c>
      <c r="H113" s="24">
        <f t="shared" si="56"/>
        <v>102.5</v>
      </c>
      <c r="I113" s="24">
        <f t="shared" si="56"/>
        <v>0</v>
      </c>
      <c r="J113" s="24">
        <f t="shared" si="56"/>
        <v>102.5</v>
      </c>
      <c r="K113" s="24">
        <f t="shared" si="57"/>
        <v>0</v>
      </c>
      <c r="L113" s="24">
        <f t="shared" si="57"/>
        <v>0</v>
      </c>
      <c r="M113" s="24">
        <f t="shared" si="57"/>
        <v>0</v>
      </c>
      <c r="N113" s="24">
        <f t="shared" si="57"/>
        <v>0</v>
      </c>
      <c r="O113" s="24">
        <f t="shared" si="57"/>
        <v>0</v>
      </c>
      <c r="P113" s="24">
        <f t="shared" si="57"/>
        <v>0</v>
      </c>
      <c r="Q113" s="24">
        <f t="shared" si="57"/>
        <v>0</v>
      </c>
      <c r="R113" s="24">
        <f t="shared" si="57"/>
        <v>0</v>
      </c>
      <c r="S113" s="24">
        <f t="shared" si="57"/>
        <v>0</v>
      </c>
      <c r="T113" s="24">
        <f t="shared" si="57"/>
        <v>0</v>
      </c>
      <c r="U113" s="24">
        <f t="shared" si="57"/>
        <v>0</v>
      </c>
      <c r="V113" s="24">
        <f t="shared" si="57"/>
        <v>0</v>
      </c>
      <c r="W113" s="24">
        <f t="shared" si="57"/>
        <v>0</v>
      </c>
      <c r="X113" s="24">
        <f t="shared" si="57"/>
        <v>0</v>
      </c>
    </row>
    <row r="114" spans="1:24" s="25" customFormat="1" ht="12.75" hidden="1" customHeight="1">
      <c r="A114" s="20"/>
      <c r="B114" s="37" t="s">
        <v>57</v>
      </c>
      <c r="C114" s="21">
        <v>686</v>
      </c>
      <c r="D114" s="22">
        <v>2</v>
      </c>
      <c r="E114" s="27" t="s">
        <v>30</v>
      </c>
      <c r="F114" s="23">
        <v>10000</v>
      </c>
      <c r="G114" s="21"/>
      <c r="H114" s="24">
        <f t="shared" si="56"/>
        <v>102.5</v>
      </c>
      <c r="I114" s="24">
        <f t="shared" si="56"/>
        <v>0</v>
      </c>
      <c r="J114" s="24">
        <f t="shared" si="56"/>
        <v>102.5</v>
      </c>
      <c r="K114" s="24">
        <f t="shared" si="57"/>
        <v>0</v>
      </c>
      <c r="L114" s="24">
        <f t="shared" si="57"/>
        <v>0</v>
      </c>
      <c r="M114" s="24">
        <f t="shared" si="57"/>
        <v>0</v>
      </c>
      <c r="N114" s="24">
        <f t="shared" si="57"/>
        <v>0</v>
      </c>
      <c r="O114" s="24">
        <f t="shared" si="57"/>
        <v>0</v>
      </c>
      <c r="P114" s="24">
        <f t="shared" si="57"/>
        <v>0</v>
      </c>
      <c r="Q114" s="24">
        <f t="shared" si="57"/>
        <v>0</v>
      </c>
      <c r="R114" s="24">
        <f t="shared" si="57"/>
        <v>0</v>
      </c>
      <c r="S114" s="24">
        <f t="shared" si="57"/>
        <v>0</v>
      </c>
      <c r="T114" s="24">
        <f t="shared" si="57"/>
        <v>0</v>
      </c>
      <c r="U114" s="24">
        <f t="shared" si="57"/>
        <v>0</v>
      </c>
      <c r="V114" s="24">
        <f t="shared" si="57"/>
        <v>0</v>
      </c>
      <c r="W114" s="24">
        <f t="shared" si="57"/>
        <v>0</v>
      </c>
      <c r="X114" s="24">
        <f t="shared" si="57"/>
        <v>0</v>
      </c>
    </row>
    <row r="115" spans="1:24" s="25" customFormat="1" ht="24.75" hidden="1" customHeight="1">
      <c r="A115" s="20"/>
      <c r="B115" s="26" t="s">
        <v>58</v>
      </c>
      <c r="C115" s="21">
        <v>686</v>
      </c>
      <c r="D115" s="22">
        <v>2</v>
      </c>
      <c r="E115" s="27" t="s">
        <v>30</v>
      </c>
      <c r="F115" s="23">
        <v>13600</v>
      </c>
      <c r="G115" s="21">
        <v>0</v>
      </c>
      <c r="H115" s="24">
        <f t="shared" si="56"/>
        <v>102.5</v>
      </c>
      <c r="I115" s="24">
        <f t="shared" si="56"/>
        <v>0</v>
      </c>
      <c r="J115" s="24">
        <f t="shared" si="56"/>
        <v>102.5</v>
      </c>
      <c r="K115" s="24">
        <f t="shared" si="57"/>
        <v>0</v>
      </c>
      <c r="L115" s="24">
        <f t="shared" si="57"/>
        <v>0</v>
      </c>
      <c r="M115" s="24">
        <f t="shared" si="57"/>
        <v>0</v>
      </c>
      <c r="N115" s="24">
        <f t="shared" si="57"/>
        <v>0</v>
      </c>
      <c r="O115" s="24">
        <f t="shared" si="57"/>
        <v>0</v>
      </c>
      <c r="P115" s="24">
        <f t="shared" si="57"/>
        <v>0</v>
      </c>
      <c r="Q115" s="24">
        <f t="shared" si="57"/>
        <v>0</v>
      </c>
      <c r="R115" s="24">
        <f t="shared" si="57"/>
        <v>0</v>
      </c>
      <c r="S115" s="24">
        <f t="shared" si="57"/>
        <v>0</v>
      </c>
      <c r="T115" s="24">
        <f t="shared" si="57"/>
        <v>0</v>
      </c>
      <c r="U115" s="24">
        <f t="shared" si="57"/>
        <v>0</v>
      </c>
      <c r="V115" s="24">
        <f t="shared" si="57"/>
        <v>0</v>
      </c>
      <c r="W115" s="24">
        <f t="shared" si="57"/>
        <v>0</v>
      </c>
      <c r="X115" s="24">
        <f t="shared" si="57"/>
        <v>0</v>
      </c>
    </row>
    <row r="116" spans="1:24" s="36" customFormat="1" ht="12.75" hidden="1" customHeight="1">
      <c r="A116" s="20"/>
      <c r="B116" s="30" t="s">
        <v>16</v>
      </c>
      <c r="C116" s="31">
        <v>686</v>
      </c>
      <c r="D116" s="32">
        <v>2</v>
      </c>
      <c r="E116" s="33" t="s">
        <v>30</v>
      </c>
      <c r="F116" s="34">
        <v>13600</v>
      </c>
      <c r="G116" s="31">
        <v>500</v>
      </c>
      <c r="H116" s="35">
        <f>I116+J116</f>
        <v>102.5</v>
      </c>
      <c r="I116" s="35"/>
      <c r="J116" s="35">
        <v>102.5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 s="40" customFormat="1" hidden="1">
      <c r="A117" s="20"/>
      <c r="B117" s="62" t="s">
        <v>18</v>
      </c>
      <c r="C117" s="63">
        <v>686</v>
      </c>
      <c r="D117" s="64">
        <v>5</v>
      </c>
      <c r="E117" s="65">
        <v>0</v>
      </c>
      <c r="F117" s="66">
        <v>0</v>
      </c>
      <c r="G117" s="63">
        <v>0</v>
      </c>
      <c r="H117" s="67">
        <f t="shared" ref="H117:I119" si="58">H118</f>
        <v>82.7</v>
      </c>
      <c r="I117" s="67">
        <f t="shared" si="58"/>
        <v>0</v>
      </c>
      <c r="J117" s="67">
        <f>J118</f>
        <v>82.7</v>
      </c>
      <c r="K117" s="24">
        <f>K118+K124+K130</f>
        <v>0</v>
      </c>
      <c r="L117" s="24">
        <f t="shared" ref="L117:X117" si="59">L118+L124+L130</f>
        <v>0</v>
      </c>
      <c r="M117" s="24">
        <f t="shared" si="59"/>
        <v>0</v>
      </c>
      <c r="N117" s="24">
        <f t="shared" si="59"/>
        <v>0</v>
      </c>
      <c r="O117" s="24">
        <f t="shared" si="59"/>
        <v>0</v>
      </c>
      <c r="P117" s="24">
        <f t="shared" si="59"/>
        <v>0</v>
      </c>
      <c r="Q117" s="24">
        <f t="shared" si="59"/>
        <v>0</v>
      </c>
      <c r="R117" s="24">
        <f t="shared" si="59"/>
        <v>0</v>
      </c>
      <c r="S117" s="24">
        <f t="shared" si="59"/>
        <v>0</v>
      </c>
      <c r="T117" s="24">
        <f t="shared" si="59"/>
        <v>0</v>
      </c>
      <c r="U117" s="24">
        <f t="shared" si="59"/>
        <v>0</v>
      </c>
      <c r="V117" s="24">
        <f t="shared" si="59"/>
        <v>0</v>
      </c>
      <c r="W117" s="24">
        <f t="shared" si="59"/>
        <v>0</v>
      </c>
      <c r="X117" s="24">
        <f t="shared" si="59"/>
        <v>0</v>
      </c>
    </row>
    <row r="118" spans="1:24" s="25" customFormat="1" hidden="1">
      <c r="A118" s="20"/>
      <c r="B118" s="26" t="s">
        <v>25</v>
      </c>
      <c r="C118" s="21">
        <v>686</v>
      </c>
      <c r="D118" s="22">
        <v>5</v>
      </c>
      <c r="E118" s="27" t="s">
        <v>13</v>
      </c>
      <c r="F118" s="23">
        <v>0</v>
      </c>
      <c r="G118" s="21">
        <v>0</v>
      </c>
      <c r="H118" s="24">
        <f t="shared" si="58"/>
        <v>82.7</v>
      </c>
      <c r="I118" s="24">
        <f t="shared" si="58"/>
        <v>0</v>
      </c>
      <c r="J118" s="24">
        <f>J119</f>
        <v>82.7</v>
      </c>
      <c r="K118" s="24">
        <f>K119</f>
        <v>0</v>
      </c>
      <c r="L118" s="24">
        <f t="shared" ref="L118:X119" si="60">L119</f>
        <v>0</v>
      </c>
      <c r="M118" s="24">
        <f t="shared" si="60"/>
        <v>0</v>
      </c>
      <c r="N118" s="24">
        <f t="shared" si="60"/>
        <v>0</v>
      </c>
      <c r="O118" s="24">
        <f t="shared" si="60"/>
        <v>0</v>
      </c>
      <c r="P118" s="24">
        <f t="shared" si="60"/>
        <v>0</v>
      </c>
      <c r="Q118" s="24">
        <f t="shared" si="60"/>
        <v>0</v>
      </c>
      <c r="R118" s="24">
        <f t="shared" si="60"/>
        <v>0</v>
      </c>
      <c r="S118" s="24">
        <f t="shared" si="60"/>
        <v>0</v>
      </c>
      <c r="T118" s="24">
        <f t="shared" si="60"/>
        <v>0</v>
      </c>
      <c r="U118" s="24">
        <f t="shared" si="60"/>
        <v>0</v>
      </c>
      <c r="V118" s="24">
        <f t="shared" si="60"/>
        <v>0</v>
      </c>
      <c r="W118" s="24">
        <f t="shared" si="60"/>
        <v>0</v>
      </c>
      <c r="X118" s="24">
        <f t="shared" si="60"/>
        <v>0</v>
      </c>
    </row>
    <row r="119" spans="1:24" s="25" customFormat="1" ht="12.75" hidden="1" customHeight="1">
      <c r="A119" s="20"/>
      <c r="B119" s="26" t="s">
        <v>28</v>
      </c>
      <c r="C119" s="21">
        <v>686</v>
      </c>
      <c r="D119" s="22">
        <v>5</v>
      </c>
      <c r="E119" s="27" t="s">
        <v>13</v>
      </c>
      <c r="F119" s="23">
        <v>3510500</v>
      </c>
      <c r="G119" s="21">
        <v>0</v>
      </c>
      <c r="H119" s="24">
        <f t="shared" si="58"/>
        <v>82.7</v>
      </c>
      <c r="I119" s="24">
        <f t="shared" si="58"/>
        <v>0</v>
      </c>
      <c r="J119" s="24">
        <f>J120</f>
        <v>82.7</v>
      </c>
      <c r="K119" s="24">
        <f>K120</f>
        <v>0</v>
      </c>
      <c r="L119" s="24">
        <f t="shared" si="60"/>
        <v>0</v>
      </c>
      <c r="M119" s="24">
        <f t="shared" si="60"/>
        <v>0</v>
      </c>
      <c r="N119" s="24">
        <f t="shared" si="60"/>
        <v>0</v>
      </c>
      <c r="O119" s="24">
        <f t="shared" si="60"/>
        <v>0</v>
      </c>
      <c r="P119" s="24">
        <f t="shared" si="60"/>
        <v>0</v>
      </c>
      <c r="Q119" s="24">
        <f t="shared" si="60"/>
        <v>0</v>
      </c>
      <c r="R119" s="24">
        <f t="shared" si="60"/>
        <v>0</v>
      </c>
      <c r="S119" s="24">
        <f t="shared" si="60"/>
        <v>0</v>
      </c>
      <c r="T119" s="24">
        <f t="shared" si="60"/>
        <v>0</v>
      </c>
      <c r="U119" s="24">
        <f t="shared" si="60"/>
        <v>0</v>
      </c>
      <c r="V119" s="24">
        <f t="shared" si="60"/>
        <v>0</v>
      </c>
      <c r="W119" s="24">
        <f t="shared" si="60"/>
        <v>0</v>
      </c>
      <c r="X119" s="24">
        <f t="shared" si="60"/>
        <v>0</v>
      </c>
    </row>
    <row r="120" spans="1:24" s="36" customFormat="1" ht="12.75" hidden="1" customHeight="1">
      <c r="A120" s="20"/>
      <c r="B120" s="30" t="s">
        <v>23</v>
      </c>
      <c r="C120" s="31">
        <v>686</v>
      </c>
      <c r="D120" s="32">
        <v>5</v>
      </c>
      <c r="E120" s="33" t="s">
        <v>13</v>
      </c>
      <c r="F120" s="34">
        <v>3510500</v>
      </c>
      <c r="G120" s="31">
        <v>6</v>
      </c>
      <c r="H120" s="35">
        <f>I120+J120</f>
        <v>82.7</v>
      </c>
      <c r="I120" s="35"/>
      <c r="J120" s="35">
        <v>82.7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</row>
    <row r="121" spans="1:24" s="40" customFormat="1" ht="12.75" hidden="1" customHeight="1">
      <c r="A121" s="20"/>
      <c r="B121" s="62" t="s">
        <v>41</v>
      </c>
      <c r="C121" s="63">
        <v>686</v>
      </c>
      <c r="D121" s="64">
        <v>8</v>
      </c>
      <c r="E121" s="68"/>
      <c r="F121" s="66">
        <v>0</v>
      </c>
      <c r="G121" s="63">
        <v>0</v>
      </c>
      <c r="H121" s="67">
        <f>H122</f>
        <v>186.9</v>
      </c>
      <c r="I121" s="67">
        <f>I122</f>
        <v>0</v>
      </c>
      <c r="J121" s="67">
        <f>J122</f>
        <v>186.9</v>
      </c>
      <c r="K121" s="24" t="e">
        <f t="shared" ref="K121:X121" si="61">K122+K138</f>
        <v>#REF!</v>
      </c>
      <c r="L121" s="24" t="e">
        <f t="shared" si="61"/>
        <v>#REF!</v>
      </c>
      <c r="M121" s="24" t="e">
        <f t="shared" si="61"/>
        <v>#REF!</v>
      </c>
      <c r="N121" s="24" t="e">
        <f t="shared" si="61"/>
        <v>#REF!</v>
      </c>
      <c r="O121" s="24" t="e">
        <f t="shared" si="61"/>
        <v>#REF!</v>
      </c>
      <c r="P121" s="24" t="e">
        <f t="shared" si="61"/>
        <v>#REF!</v>
      </c>
      <c r="Q121" s="24" t="e">
        <f t="shared" si="61"/>
        <v>#REF!</v>
      </c>
      <c r="R121" s="24" t="e">
        <f t="shared" si="61"/>
        <v>#REF!</v>
      </c>
      <c r="S121" s="24" t="e">
        <f t="shared" si="61"/>
        <v>#REF!</v>
      </c>
      <c r="T121" s="24" t="e">
        <f t="shared" si="61"/>
        <v>#REF!</v>
      </c>
      <c r="U121" s="24" t="e">
        <f t="shared" si="61"/>
        <v>#REF!</v>
      </c>
      <c r="V121" s="24" t="e">
        <f t="shared" si="61"/>
        <v>#REF!</v>
      </c>
      <c r="W121" s="24" t="e">
        <f t="shared" si="61"/>
        <v>#REF!</v>
      </c>
      <c r="X121" s="24" t="e">
        <f t="shared" si="61"/>
        <v>#REF!</v>
      </c>
    </row>
    <row r="122" spans="1:24" s="25" customFormat="1" ht="12.75" hidden="1" customHeight="1">
      <c r="A122" s="20"/>
      <c r="B122" s="26" t="s">
        <v>42</v>
      </c>
      <c r="C122" s="21">
        <v>686</v>
      </c>
      <c r="D122" s="22">
        <v>8</v>
      </c>
      <c r="E122" s="27" t="s">
        <v>20</v>
      </c>
      <c r="F122" s="23">
        <v>0</v>
      </c>
      <c r="G122" s="21">
        <v>0</v>
      </c>
      <c r="H122" s="24">
        <f>H123+H126</f>
        <v>186.9</v>
      </c>
      <c r="I122" s="24">
        <f>I123+I126</f>
        <v>0</v>
      </c>
      <c r="J122" s="24">
        <f>J123+J126</f>
        <v>186.9</v>
      </c>
      <c r="K122" s="24" t="e">
        <f>K129+K132+#REF!</f>
        <v>#REF!</v>
      </c>
      <c r="L122" s="24" t="e">
        <f>L129+L132+#REF!</f>
        <v>#REF!</v>
      </c>
      <c r="M122" s="24" t="e">
        <f>M129+M132+#REF!</f>
        <v>#REF!</v>
      </c>
      <c r="N122" s="24" t="e">
        <f>N129+N132+#REF!</f>
        <v>#REF!</v>
      </c>
      <c r="O122" s="24" t="e">
        <f>O129+O132+#REF!</f>
        <v>#REF!</v>
      </c>
      <c r="P122" s="24" t="e">
        <f>P129+P132+#REF!</f>
        <v>#REF!</v>
      </c>
      <c r="Q122" s="24" t="e">
        <f>Q129+Q132+#REF!</f>
        <v>#REF!</v>
      </c>
      <c r="R122" s="24" t="e">
        <f>R129+R132+#REF!</f>
        <v>#REF!</v>
      </c>
      <c r="S122" s="24" t="e">
        <f>S129+S132+#REF!</f>
        <v>#REF!</v>
      </c>
      <c r="T122" s="24" t="e">
        <f>T129+T132+#REF!</f>
        <v>#REF!</v>
      </c>
      <c r="U122" s="24" t="e">
        <f>U129+U132+#REF!</f>
        <v>#REF!</v>
      </c>
      <c r="V122" s="24" t="e">
        <f>V129+V132+#REF!</f>
        <v>#REF!</v>
      </c>
      <c r="W122" s="24" t="e">
        <f>W129+W132+#REF!</f>
        <v>#REF!</v>
      </c>
      <c r="X122" s="24" t="e">
        <f>X129+X132+#REF!</f>
        <v>#REF!</v>
      </c>
    </row>
    <row r="123" spans="1:24" s="25" customFormat="1" ht="25.5" hidden="1" customHeight="1">
      <c r="A123" s="20"/>
      <c r="B123" s="37" t="s">
        <v>103</v>
      </c>
      <c r="C123" s="21">
        <v>686</v>
      </c>
      <c r="D123" s="22">
        <v>8</v>
      </c>
      <c r="E123" s="27" t="s">
        <v>20</v>
      </c>
      <c r="F123" s="23">
        <v>4400000</v>
      </c>
      <c r="G123" s="21"/>
      <c r="H123" s="24">
        <f t="shared" ref="H123:J124" si="62">H124</f>
        <v>0</v>
      </c>
      <c r="I123" s="24">
        <f t="shared" si="62"/>
        <v>0</v>
      </c>
      <c r="J123" s="24">
        <f t="shared" si="62"/>
        <v>0</v>
      </c>
      <c r="K123" s="24">
        <f t="shared" ref="K123:X124" si="63">K124</f>
        <v>0</v>
      </c>
      <c r="L123" s="24">
        <f t="shared" si="63"/>
        <v>0</v>
      </c>
      <c r="M123" s="24">
        <f t="shared" si="63"/>
        <v>0</v>
      </c>
      <c r="N123" s="24">
        <f t="shared" si="63"/>
        <v>0</v>
      </c>
      <c r="O123" s="24">
        <f t="shared" si="63"/>
        <v>0</v>
      </c>
      <c r="P123" s="24">
        <f t="shared" si="63"/>
        <v>0</v>
      </c>
      <c r="Q123" s="24">
        <f t="shared" si="63"/>
        <v>0</v>
      </c>
      <c r="R123" s="24">
        <f t="shared" si="63"/>
        <v>0</v>
      </c>
      <c r="S123" s="24">
        <f t="shared" si="63"/>
        <v>0</v>
      </c>
      <c r="T123" s="24">
        <f t="shared" si="63"/>
        <v>0</v>
      </c>
      <c r="U123" s="24">
        <f t="shared" si="63"/>
        <v>0</v>
      </c>
      <c r="V123" s="24">
        <f t="shared" si="63"/>
        <v>0</v>
      </c>
      <c r="W123" s="24">
        <f t="shared" si="63"/>
        <v>0</v>
      </c>
      <c r="X123" s="24">
        <f t="shared" si="63"/>
        <v>0</v>
      </c>
    </row>
    <row r="124" spans="1:24" s="25" customFormat="1" ht="12.75" hidden="1" customHeight="1">
      <c r="A124" s="20"/>
      <c r="B124" s="26" t="s">
        <v>37</v>
      </c>
      <c r="C124" s="21">
        <v>686</v>
      </c>
      <c r="D124" s="22">
        <v>8</v>
      </c>
      <c r="E124" s="27" t="s">
        <v>20</v>
      </c>
      <c r="F124" s="23">
        <v>4409900</v>
      </c>
      <c r="G124" s="21">
        <v>0</v>
      </c>
      <c r="H124" s="24">
        <f t="shared" si="62"/>
        <v>0</v>
      </c>
      <c r="I124" s="24">
        <f t="shared" si="62"/>
        <v>0</v>
      </c>
      <c r="J124" s="24">
        <f t="shared" si="62"/>
        <v>0</v>
      </c>
      <c r="K124" s="24">
        <f t="shared" si="63"/>
        <v>0</v>
      </c>
      <c r="L124" s="24">
        <f t="shared" si="63"/>
        <v>0</v>
      </c>
      <c r="M124" s="24">
        <f t="shared" si="63"/>
        <v>0</v>
      </c>
      <c r="N124" s="24">
        <f t="shared" si="63"/>
        <v>0</v>
      </c>
      <c r="O124" s="24">
        <f t="shared" si="63"/>
        <v>0</v>
      </c>
      <c r="P124" s="24">
        <f t="shared" si="63"/>
        <v>0</v>
      </c>
      <c r="Q124" s="24">
        <f t="shared" si="63"/>
        <v>0</v>
      </c>
      <c r="R124" s="24">
        <f t="shared" si="63"/>
        <v>0</v>
      </c>
      <c r="S124" s="24">
        <f t="shared" si="63"/>
        <v>0</v>
      </c>
      <c r="T124" s="24">
        <f t="shared" si="63"/>
        <v>0</v>
      </c>
      <c r="U124" s="24">
        <f t="shared" si="63"/>
        <v>0</v>
      </c>
      <c r="V124" s="24">
        <f t="shared" si="63"/>
        <v>0</v>
      </c>
      <c r="W124" s="24">
        <f t="shared" si="63"/>
        <v>0</v>
      </c>
      <c r="X124" s="24">
        <f t="shared" si="63"/>
        <v>0</v>
      </c>
    </row>
    <row r="125" spans="1:24" s="25" customFormat="1" ht="12.75" hidden="1" customHeight="1">
      <c r="A125" s="20"/>
      <c r="B125" s="30" t="s">
        <v>38</v>
      </c>
      <c r="C125" s="31">
        <v>686</v>
      </c>
      <c r="D125" s="32">
        <v>8</v>
      </c>
      <c r="E125" s="33" t="s">
        <v>20</v>
      </c>
      <c r="F125" s="34">
        <v>4409900</v>
      </c>
      <c r="G125" s="31">
        <v>1</v>
      </c>
      <c r="H125" s="35">
        <f>I125+J125</f>
        <v>0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4" s="25" customFormat="1" ht="12.75" hidden="1" customHeight="1">
      <c r="A126" s="20"/>
      <c r="B126" s="37" t="s">
        <v>104</v>
      </c>
      <c r="C126" s="21">
        <v>686</v>
      </c>
      <c r="D126" s="22">
        <v>8</v>
      </c>
      <c r="E126" s="27" t="s">
        <v>20</v>
      </c>
      <c r="F126" s="23">
        <v>4420000</v>
      </c>
      <c r="G126" s="15"/>
      <c r="H126" s="24">
        <f t="shared" ref="H126:J127" si="64">H127</f>
        <v>186.9</v>
      </c>
      <c r="I126" s="24">
        <f t="shared" si="64"/>
        <v>0</v>
      </c>
      <c r="J126" s="24">
        <f t="shared" si="64"/>
        <v>186.9</v>
      </c>
      <c r="K126" s="24">
        <f t="shared" ref="K126:X127" si="65">K127</f>
        <v>0</v>
      </c>
      <c r="L126" s="24">
        <f t="shared" si="65"/>
        <v>0</v>
      </c>
      <c r="M126" s="24">
        <f t="shared" si="65"/>
        <v>0</v>
      </c>
      <c r="N126" s="24">
        <f t="shared" si="65"/>
        <v>0</v>
      </c>
      <c r="O126" s="24">
        <f t="shared" si="65"/>
        <v>0</v>
      </c>
      <c r="P126" s="24">
        <f t="shared" si="65"/>
        <v>0</v>
      </c>
      <c r="Q126" s="24">
        <f t="shared" si="65"/>
        <v>0</v>
      </c>
      <c r="R126" s="24">
        <f t="shared" si="65"/>
        <v>0</v>
      </c>
      <c r="S126" s="24">
        <f t="shared" si="65"/>
        <v>0</v>
      </c>
      <c r="T126" s="24">
        <f t="shared" si="65"/>
        <v>0</v>
      </c>
      <c r="U126" s="24">
        <f t="shared" si="65"/>
        <v>0</v>
      </c>
      <c r="V126" s="24">
        <f t="shared" si="65"/>
        <v>0</v>
      </c>
      <c r="W126" s="24">
        <f t="shared" si="65"/>
        <v>0</v>
      </c>
      <c r="X126" s="24">
        <f t="shared" si="65"/>
        <v>0</v>
      </c>
    </row>
    <row r="127" spans="1:24" s="25" customFormat="1" ht="12.75" hidden="1" customHeight="1">
      <c r="A127" s="20"/>
      <c r="B127" s="26" t="s">
        <v>37</v>
      </c>
      <c r="C127" s="21">
        <v>686</v>
      </c>
      <c r="D127" s="22">
        <v>8</v>
      </c>
      <c r="E127" s="27" t="s">
        <v>20</v>
      </c>
      <c r="F127" s="23">
        <v>4429900</v>
      </c>
      <c r="G127" s="21">
        <v>0</v>
      </c>
      <c r="H127" s="24">
        <f t="shared" si="64"/>
        <v>186.9</v>
      </c>
      <c r="I127" s="24">
        <f t="shared" si="64"/>
        <v>0</v>
      </c>
      <c r="J127" s="24">
        <f t="shared" si="64"/>
        <v>186.9</v>
      </c>
      <c r="K127" s="24">
        <f t="shared" si="65"/>
        <v>0</v>
      </c>
      <c r="L127" s="24">
        <f t="shared" si="65"/>
        <v>0</v>
      </c>
      <c r="M127" s="24">
        <f t="shared" si="65"/>
        <v>0</v>
      </c>
      <c r="N127" s="24">
        <f t="shared" si="65"/>
        <v>0</v>
      </c>
      <c r="O127" s="24">
        <f t="shared" si="65"/>
        <v>0</v>
      </c>
      <c r="P127" s="24">
        <f t="shared" si="65"/>
        <v>0</v>
      </c>
      <c r="Q127" s="24">
        <f t="shared" si="65"/>
        <v>0</v>
      </c>
      <c r="R127" s="24">
        <f t="shared" si="65"/>
        <v>0</v>
      </c>
      <c r="S127" s="24">
        <f t="shared" si="65"/>
        <v>0</v>
      </c>
      <c r="T127" s="24">
        <f t="shared" si="65"/>
        <v>0</v>
      </c>
      <c r="U127" s="24">
        <f t="shared" si="65"/>
        <v>0</v>
      </c>
      <c r="V127" s="24">
        <f t="shared" si="65"/>
        <v>0</v>
      </c>
      <c r="W127" s="24">
        <f t="shared" si="65"/>
        <v>0</v>
      </c>
      <c r="X127" s="24">
        <f t="shared" si="65"/>
        <v>0</v>
      </c>
    </row>
    <row r="128" spans="1:24" s="25" customFormat="1" ht="12.75" hidden="1" customHeight="1">
      <c r="A128" s="20"/>
      <c r="B128" s="30" t="s">
        <v>38</v>
      </c>
      <c r="C128" s="31">
        <v>686</v>
      </c>
      <c r="D128" s="32">
        <v>8</v>
      </c>
      <c r="E128" s="33" t="s">
        <v>20</v>
      </c>
      <c r="F128" s="34">
        <v>4429900</v>
      </c>
      <c r="G128" s="31">
        <v>1</v>
      </c>
      <c r="H128" s="35">
        <f>I128+J128</f>
        <v>186.9</v>
      </c>
      <c r="I128" s="35"/>
      <c r="J128" s="35">
        <v>186.9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 s="25" customFormat="1" ht="12.75" hidden="1" customHeight="1">
      <c r="A129" s="20"/>
      <c r="B129" s="38"/>
      <c r="C129" s="31"/>
      <c r="D129" s="32"/>
      <c r="E129" s="39"/>
      <c r="F129" s="34"/>
      <c r="G129" s="31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s="40" customFormat="1" ht="12.75" hidden="1" customHeight="1">
      <c r="A130" s="20"/>
      <c r="B130" s="75" t="s">
        <v>60</v>
      </c>
      <c r="C130" s="70">
        <v>687</v>
      </c>
      <c r="D130" s="71">
        <v>0</v>
      </c>
      <c r="E130" s="72">
        <v>0</v>
      </c>
      <c r="F130" s="73">
        <v>0</v>
      </c>
      <c r="G130" s="70">
        <v>0</v>
      </c>
      <c r="H130" s="74">
        <f>H131+H138+H143+H147</f>
        <v>2425.8000000000002</v>
      </c>
      <c r="I130" s="74">
        <f>I131+I138+I143+I147</f>
        <v>0</v>
      </c>
      <c r="J130" s="74">
        <f>J131+J138+J143+J147</f>
        <v>2425.8000000000002</v>
      </c>
      <c r="K130" s="51">
        <f t="shared" ref="K130:X130" si="66">K131+K138</f>
        <v>0</v>
      </c>
      <c r="L130" s="51">
        <f t="shared" si="66"/>
        <v>0</v>
      </c>
      <c r="M130" s="51">
        <f t="shared" si="66"/>
        <v>0</v>
      </c>
      <c r="N130" s="51">
        <f t="shared" si="66"/>
        <v>0</v>
      </c>
      <c r="O130" s="51">
        <f t="shared" si="66"/>
        <v>0</v>
      </c>
      <c r="P130" s="51">
        <f t="shared" si="66"/>
        <v>0</v>
      </c>
      <c r="Q130" s="51">
        <f t="shared" si="66"/>
        <v>0</v>
      </c>
      <c r="R130" s="51">
        <f t="shared" si="66"/>
        <v>0</v>
      </c>
      <c r="S130" s="51">
        <f t="shared" si="66"/>
        <v>0</v>
      </c>
      <c r="T130" s="51">
        <f t="shared" si="66"/>
        <v>0</v>
      </c>
      <c r="U130" s="51">
        <f t="shared" si="66"/>
        <v>0</v>
      </c>
      <c r="V130" s="51">
        <f t="shared" si="66"/>
        <v>0</v>
      </c>
      <c r="W130" s="51">
        <f t="shared" si="66"/>
        <v>0</v>
      </c>
      <c r="X130" s="51">
        <f t="shared" si="66"/>
        <v>0</v>
      </c>
    </row>
    <row r="131" spans="1:24" s="40" customFormat="1" ht="12.75" customHeight="1">
      <c r="A131" s="20"/>
      <c r="B131" s="62" t="s">
        <v>11</v>
      </c>
      <c r="C131" s="63">
        <v>687</v>
      </c>
      <c r="D131" s="64">
        <v>1</v>
      </c>
      <c r="E131" s="65">
        <v>0</v>
      </c>
      <c r="F131" s="66">
        <v>0</v>
      </c>
      <c r="G131" s="63">
        <v>0</v>
      </c>
      <c r="H131" s="67">
        <f t="shared" ref="H131:J132" si="67">H132</f>
        <v>1397.9</v>
      </c>
      <c r="I131" s="67">
        <f t="shared" si="67"/>
        <v>0</v>
      </c>
      <c r="J131" s="67">
        <f t="shared" si="67"/>
        <v>1397.9</v>
      </c>
      <c r="K131" s="24">
        <f>K132</f>
        <v>0</v>
      </c>
      <c r="L131" s="24">
        <f t="shared" ref="L131:X132" si="68">L132</f>
        <v>0</v>
      </c>
      <c r="M131" s="24">
        <f t="shared" si="68"/>
        <v>0</v>
      </c>
      <c r="N131" s="24">
        <f t="shared" si="68"/>
        <v>0</v>
      </c>
      <c r="O131" s="24">
        <f t="shared" si="68"/>
        <v>0</v>
      </c>
      <c r="P131" s="24">
        <f t="shared" si="68"/>
        <v>0</v>
      </c>
      <c r="Q131" s="24">
        <f t="shared" si="68"/>
        <v>0</v>
      </c>
      <c r="R131" s="24">
        <f t="shared" si="68"/>
        <v>0</v>
      </c>
      <c r="S131" s="24">
        <f t="shared" si="68"/>
        <v>0</v>
      </c>
      <c r="T131" s="24">
        <f t="shared" si="68"/>
        <v>0</v>
      </c>
      <c r="U131" s="24">
        <f t="shared" si="68"/>
        <v>0</v>
      </c>
      <c r="V131" s="24">
        <f t="shared" si="68"/>
        <v>0</v>
      </c>
      <c r="W131" s="24">
        <f t="shared" si="68"/>
        <v>0</v>
      </c>
      <c r="X131" s="24">
        <f t="shared" si="68"/>
        <v>0</v>
      </c>
    </row>
    <row r="132" spans="1:24" s="40" customFormat="1" ht="36.75" customHeight="1">
      <c r="A132" s="20"/>
      <c r="B132" s="26" t="s">
        <v>52</v>
      </c>
      <c r="C132" s="21">
        <v>687</v>
      </c>
      <c r="D132" s="22">
        <v>1</v>
      </c>
      <c r="E132" s="27" t="s">
        <v>53</v>
      </c>
      <c r="F132" s="23">
        <v>0</v>
      </c>
      <c r="G132" s="21">
        <v>0</v>
      </c>
      <c r="H132" s="24">
        <f t="shared" si="67"/>
        <v>1397.9</v>
      </c>
      <c r="I132" s="24">
        <f t="shared" si="67"/>
        <v>0</v>
      </c>
      <c r="J132" s="24">
        <f t="shared" si="67"/>
        <v>1397.9</v>
      </c>
      <c r="K132" s="24">
        <f>K133</f>
        <v>0</v>
      </c>
      <c r="L132" s="24">
        <f t="shared" si="68"/>
        <v>0</v>
      </c>
      <c r="M132" s="24">
        <f t="shared" si="68"/>
        <v>0</v>
      </c>
      <c r="N132" s="24">
        <f t="shared" si="68"/>
        <v>0</v>
      </c>
      <c r="O132" s="24">
        <f t="shared" si="68"/>
        <v>0</v>
      </c>
      <c r="P132" s="24">
        <f t="shared" si="68"/>
        <v>0</v>
      </c>
      <c r="Q132" s="24">
        <f t="shared" si="68"/>
        <v>0</v>
      </c>
      <c r="R132" s="24">
        <f t="shared" si="68"/>
        <v>0</v>
      </c>
      <c r="S132" s="24">
        <f t="shared" si="68"/>
        <v>0</v>
      </c>
      <c r="T132" s="24">
        <f t="shared" si="68"/>
        <v>0</v>
      </c>
      <c r="U132" s="24">
        <f t="shared" si="68"/>
        <v>0</v>
      </c>
      <c r="V132" s="24">
        <f t="shared" si="68"/>
        <v>0</v>
      </c>
      <c r="W132" s="24">
        <f t="shared" si="68"/>
        <v>0</v>
      </c>
      <c r="X132" s="24">
        <f t="shared" si="68"/>
        <v>0</v>
      </c>
    </row>
    <row r="133" spans="1:24" s="40" customFormat="1" ht="36.75" customHeight="1">
      <c r="A133" s="20"/>
      <c r="B133" s="28" t="s">
        <v>14</v>
      </c>
      <c r="C133" s="21">
        <v>687</v>
      </c>
      <c r="D133" s="22">
        <v>1</v>
      </c>
      <c r="E133" s="27" t="s">
        <v>53</v>
      </c>
      <c r="F133" s="23">
        <v>20000</v>
      </c>
      <c r="G133" s="21"/>
      <c r="H133" s="24">
        <f>H134+H136</f>
        <v>1397.9</v>
      </c>
      <c r="I133" s="24">
        <f>I134+I136</f>
        <v>0</v>
      </c>
      <c r="J133" s="24">
        <f>J134+J136</f>
        <v>1397.9</v>
      </c>
      <c r="K133" s="24">
        <f>K134+K136</f>
        <v>0</v>
      </c>
      <c r="L133" s="24">
        <f t="shared" ref="L133:X133" si="69">L134+L136</f>
        <v>0</v>
      </c>
      <c r="M133" s="24">
        <f t="shared" si="69"/>
        <v>0</v>
      </c>
      <c r="N133" s="24">
        <f t="shared" si="69"/>
        <v>0</v>
      </c>
      <c r="O133" s="24">
        <f t="shared" si="69"/>
        <v>0</v>
      </c>
      <c r="P133" s="24">
        <f t="shared" si="69"/>
        <v>0</v>
      </c>
      <c r="Q133" s="24">
        <f t="shared" si="69"/>
        <v>0</v>
      </c>
      <c r="R133" s="24">
        <f t="shared" si="69"/>
        <v>0</v>
      </c>
      <c r="S133" s="24">
        <f t="shared" si="69"/>
        <v>0</v>
      </c>
      <c r="T133" s="24">
        <f t="shared" si="69"/>
        <v>0</v>
      </c>
      <c r="U133" s="24">
        <f t="shared" si="69"/>
        <v>0</v>
      </c>
      <c r="V133" s="24">
        <f t="shared" si="69"/>
        <v>0</v>
      </c>
      <c r="W133" s="24">
        <f t="shared" si="69"/>
        <v>0</v>
      </c>
      <c r="X133" s="24">
        <f t="shared" si="69"/>
        <v>0</v>
      </c>
    </row>
    <row r="134" spans="1:24" s="40" customFormat="1" ht="12.75" customHeight="1">
      <c r="A134" s="20"/>
      <c r="B134" s="26" t="s">
        <v>17</v>
      </c>
      <c r="C134" s="21">
        <v>687</v>
      </c>
      <c r="D134" s="22">
        <v>1</v>
      </c>
      <c r="E134" s="27" t="s">
        <v>53</v>
      </c>
      <c r="F134" s="23">
        <v>20400</v>
      </c>
      <c r="G134" s="21">
        <v>0</v>
      </c>
      <c r="H134" s="24">
        <f>H135</f>
        <v>1160.335</v>
      </c>
      <c r="I134" s="24">
        <f>I135</f>
        <v>0</v>
      </c>
      <c r="J134" s="24">
        <f>J135</f>
        <v>1160.335</v>
      </c>
      <c r="K134" s="24">
        <f>K135</f>
        <v>0</v>
      </c>
      <c r="L134" s="24">
        <f t="shared" ref="L134:X134" si="70">L135</f>
        <v>0</v>
      </c>
      <c r="M134" s="24">
        <f t="shared" si="70"/>
        <v>0</v>
      </c>
      <c r="N134" s="24">
        <f t="shared" si="70"/>
        <v>0</v>
      </c>
      <c r="O134" s="24">
        <f t="shared" si="70"/>
        <v>0</v>
      </c>
      <c r="P134" s="24">
        <f t="shared" si="70"/>
        <v>0</v>
      </c>
      <c r="Q134" s="24">
        <f t="shared" si="70"/>
        <v>0</v>
      </c>
      <c r="R134" s="24">
        <f t="shared" si="70"/>
        <v>0</v>
      </c>
      <c r="S134" s="24">
        <f t="shared" si="70"/>
        <v>0</v>
      </c>
      <c r="T134" s="24">
        <f t="shared" si="70"/>
        <v>0</v>
      </c>
      <c r="U134" s="24">
        <f t="shared" si="70"/>
        <v>0</v>
      </c>
      <c r="V134" s="24">
        <f t="shared" si="70"/>
        <v>0</v>
      </c>
      <c r="W134" s="24">
        <f t="shared" si="70"/>
        <v>0</v>
      </c>
      <c r="X134" s="24">
        <f t="shared" si="70"/>
        <v>0</v>
      </c>
    </row>
    <row r="135" spans="1:24" s="41" customFormat="1" ht="12.75" customHeight="1">
      <c r="A135" s="20"/>
      <c r="B135" s="30" t="s">
        <v>16</v>
      </c>
      <c r="C135" s="31">
        <v>687</v>
      </c>
      <c r="D135" s="32">
        <v>1</v>
      </c>
      <c r="E135" s="33" t="s">
        <v>53</v>
      </c>
      <c r="F135" s="34">
        <v>20400</v>
      </c>
      <c r="G135" s="31">
        <v>500</v>
      </c>
      <c r="H135" s="35">
        <f>I135+J135</f>
        <v>1160.335</v>
      </c>
      <c r="I135" s="35"/>
      <c r="J135" s="35">
        <v>1160.335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</row>
    <row r="136" spans="1:24" s="40" customFormat="1" ht="26.25" customHeight="1">
      <c r="A136" s="20"/>
      <c r="B136" s="26" t="s">
        <v>54</v>
      </c>
      <c r="C136" s="21">
        <v>687</v>
      </c>
      <c r="D136" s="22">
        <v>1</v>
      </c>
      <c r="E136" s="27" t="s">
        <v>53</v>
      </c>
      <c r="F136" s="23">
        <v>20800</v>
      </c>
      <c r="G136" s="21">
        <v>0</v>
      </c>
      <c r="H136" s="24">
        <f>H137</f>
        <v>237.565</v>
      </c>
      <c r="I136" s="24">
        <f>I137</f>
        <v>0</v>
      </c>
      <c r="J136" s="24">
        <f>J137</f>
        <v>237.565</v>
      </c>
      <c r="K136" s="24">
        <f>K137</f>
        <v>0</v>
      </c>
      <c r="L136" s="24">
        <f t="shared" ref="L136:X136" si="71">L137</f>
        <v>0</v>
      </c>
      <c r="M136" s="24">
        <f t="shared" si="71"/>
        <v>0</v>
      </c>
      <c r="N136" s="24">
        <f t="shared" si="71"/>
        <v>0</v>
      </c>
      <c r="O136" s="24">
        <f t="shared" si="71"/>
        <v>0</v>
      </c>
      <c r="P136" s="24">
        <f t="shared" si="71"/>
        <v>0</v>
      </c>
      <c r="Q136" s="24">
        <f t="shared" si="71"/>
        <v>0</v>
      </c>
      <c r="R136" s="24">
        <f t="shared" si="71"/>
        <v>0</v>
      </c>
      <c r="S136" s="24">
        <f t="shared" si="71"/>
        <v>0</v>
      </c>
      <c r="T136" s="24">
        <f t="shared" si="71"/>
        <v>0</v>
      </c>
      <c r="U136" s="24">
        <f t="shared" si="71"/>
        <v>0</v>
      </c>
      <c r="V136" s="24">
        <f t="shared" si="71"/>
        <v>0</v>
      </c>
      <c r="W136" s="24">
        <f t="shared" si="71"/>
        <v>0</v>
      </c>
      <c r="X136" s="24">
        <f t="shared" si="71"/>
        <v>0</v>
      </c>
    </row>
    <row r="137" spans="1:24" s="41" customFormat="1" ht="12.75" customHeight="1">
      <c r="A137" s="20"/>
      <c r="B137" s="30" t="s">
        <v>16</v>
      </c>
      <c r="C137" s="31">
        <v>687</v>
      </c>
      <c r="D137" s="32">
        <v>1</v>
      </c>
      <c r="E137" s="33" t="s">
        <v>53</v>
      </c>
      <c r="F137" s="34">
        <v>20800</v>
      </c>
      <c r="G137" s="31">
        <v>500</v>
      </c>
      <c r="H137" s="35">
        <f>I137+J137</f>
        <v>237.565</v>
      </c>
      <c r="I137" s="35"/>
      <c r="J137" s="35">
        <v>237.565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</row>
    <row r="138" spans="1:24" s="40" customFormat="1" ht="12.75" hidden="1" customHeight="1">
      <c r="A138" s="20"/>
      <c r="B138" s="62" t="s">
        <v>55</v>
      </c>
      <c r="C138" s="63">
        <v>687</v>
      </c>
      <c r="D138" s="64">
        <v>2</v>
      </c>
      <c r="E138" s="65">
        <v>0</v>
      </c>
      <c r="F138" s="66">
        <v>0</v>
      </c>
      <c r="G138" s="63">
        <v>0</v>
      </c>
      <c r="H138" s="67">
        <f t="shared" ref="H138:J141" si="72">H139</f>
        <v>102.5</v>
      </c>
      <c r="I138" s="67">
        <f t="shared" si="72"/>
        <v>0</v>
      </c>
      <c r="J138" s="67">
        <f t="shared" si="72"/>
        <v>102.5</v>
      </c>
      <c r="K138" s="24">
        <f t="shared" ref="K138:X141" si="73">K139</f>
        <v>0</v>
      </c>
      <c r="L138" s="24">
        <f t="shared" si="73"/>
        <v>0</v>
      </c>
      <c r="M138" s="24">
        <f t="shared" si="73"/>
        <v>0</v>
      </c>
      <c r="N138" s="24">
        <f t="shared" si="73"/>
        <v>0</v>
      </c>
      <c r="O138" s="24">
        <f t="shared" si="73"/>
        <v>0</v>
      </c>
      <c r="P138" s="24">
        <f t="shared" si="73"/>
        <v>0</v>
      </c>
      <c r="Q138" s="24">
        <f t="shared" si="73"/>
        <v>0</v>
      </c>
      <c r="R138" s="24">
        <f t="shared" si="73"/>
        <v>0</v>
      </c>
      <c r="S138" s="24">
        <f t="shared" si="73"/>
        <v>0</v>
      </c>
      <c r="T138" s="24">
        <f t="shared" si="73"/>
        <v>0</v>
      </c>
      <c r="U138" s="24">
        <f t="shared" si="73"/>
        <v>0</v>
      </c>
      <c r="V138" s="24">
        <f t="shared" si="73"/>
        <v>0</v>
      </c>
      <c r="W138" s="24">
        <f t="shared" si="73"/>
        <v>0</v>
      </c>
      <c r="X138" s="24">
        <f t="shared" si="73"/>
        <v>0</v>
      </c>
    </row>
    <row r="139" spans="1:24" s="40" customFormat="1" ht="12.75" hidden="1" customHeight="1">
      <c r="A139" s="20"/>
      <c r="B139" s="26" t="s">
        <v>56</v>
      </c>
      <c r="C139" s="21">
        <v>687</v>
      </c>
      <c r="D139" s="22">
        <v>2</v>
      </c>
      <c r="E139" s="27" t="s">
        <v>30</v>
      </c>
      <c r="F139" s="23">
        <v>0</v>
      </c>
      <c r="G139" s="21">
        <v>0</v>
      </c>
      <c r="H139" s="24">
        <f t="shared" si="72"/>
        <v>102.5</v>
      </c>
      <c r="I139" s="24">
        <f t="shared" si="72"/>
        <v>0</v>
      </c>
      <c r="J139" s="24">
        <f t="shared" si="72"/>
        <v>102.5</v>
      </c>
      <c r="K139" s="24">
        <f t="shared" si="73"/>
        <v>0</v>
      </c>
      <c r="L139" s="24">
        <f t="shared" si="73"/>
        <v>0</v>
      </c>
      <c r="M139" s="24">
        <f t="shared" si="73"/>
        <v>0</v>
      </c>
      <c r="N139" s="24">
        <f t="shared" si="73"/>
        <v>0</v>
      </c>
      <c r="O139" s="24">
        <f t="shared" si="73"/>
        <v>0</v>
      </c>
      <c r="P139" s="24">
        <f t="shared" si="73"/>
        <v>0</v>
      </c>
      <c r="Q139" s="24">
        <f t="shared" si="73"/>
        <v>0</v>
      </c>
      <c r="R139" s="24">
        <f t="shared" si="73"/>
        <v>0</v>
      </c>
      <c r="S139" s="24">
        <f t="shared" si="73"/>
        <v>0</v>
      </c>
      <c r="T139" s="24">
        <f t="shared" si="73"/>
        <v>0</v>
      </c>
      <c r="U139" s="24">
        <f t="shared" si="73"/>
        <v>0</v>
      </c>
      <c r="V139" s="24">
        <f t="shared" si="73"/>
        <v>0</v>
      </c>
      <c r="W139" s="24">
        <f t="shared" si="73"/>
        <v>0</v>
      </c>
      <c r="X139" s="24">
        <f t="shared" si="73"/>
        <v>0</v>
      </c>
    </row>
    <row r="140" spans="1:24" s="40" customFormat="1" ht="12.75" hidden="1" customHeight="1">
      <c r="A140" s="20"/>
      <c r="B140" s="37" t="s">
        <v>57</v>
      </c>
      <c r="C140" s="21">
        <v>687</v>
      </c>
      <c r="D140" s="22">
        <v>2</v>
      </c>
      <c r="E140" s="27" t="s">
        <v>30</v>
      </c>
      <c r="F140" s="23">
        <v>10000</v>
      </c>
      <c r="G140" s="21"/>
      <c r="H140" s="24">
        <f t="shared" si="72"/>
        <v>102.5</v>
      </c>
      <c r="I140" s="24">
        <f t="shared" si="72"/>
        <v>0</v>
      </c>
      <c r="J140" s="24">
        <f t="shared" si="72"/>
        <v>102.5</v>
      </c>
      <c r="K140" s="24">
        <f t="shared" si="73"/>
        <v>0</v>
      </c>
      <c r="L140" s="24">
        <f t="shared" si="73"/>
        <v>0</v>
      </c>
      <c r="M140" s="24">
        <f t="shared" si="73"/>
        <v>0</v>
      </c>
      <c r="N140" s="24">
        <f t="shared" si="73"/>
        <v>0</v>
      </c>
      <c r="O140" s="24">
        <f t="shared" si="73"/>
        <v>0</v>
      </c>
      <c r="P140" s="24">
        <f t="shared" si="73"/>
        <v>0</v>
      </c>
      <c r="Q140" s="24">
        <f t="shared" si="73"/>
        <v>0</v>
      </c>
      <c r="R140" s="24">
        <f t="shared" si="73"/>
        <v>0</v>
      </c>
      <c r="S140" s="24">
        <f t="shared" si="73"/>
        <v>0</v>
      </c>
      <c r="T140" s="24">
        <f t="shared" si="73"/>
        <v>0</v>
      </c>
      <c r="U140" s="24">
        <f t="shared" si="73"/>
        <v>0</v>
      </c>
      <c r="V140" s="24">
        <f t="shared" si="73"/>
        <v>0</v>
      </c>
      <c r="W140" s="24">
        <f t="shared" si="73"/>
        <v>0</v>
      </c>
      <c r="X140" s="24">
        <f t="shared" si="73"/>
        <v>0</v>
      </c>
    </row>
    <row r="141" spans="1:24" s="40" customFormat="1" ht="23.25" hidden="1" customHeight="1">
      <c r="A141" s="20"/>
      <c r="B141" s="26" t="s">
        <v>58</v>
      </c>
      <c r="C141" s="21">
        <v>687</v>
      </c>
      <c r="D141" s="22">
        <v>2</v>
      </c>
      <c r="E141" s="27" t="s">
        <v>30</v>
      </c>
      <c r="F141" s="23">
        <v>13600</v>
      </c>
      <c r="G141" s="21">
        <v>0</v>
      </c>
      <c r="H141" s="24">
        <f t="shared" si="72"/>
        <v>102.5</v>
      </c>
      <c r="I141" s="24">
        <f t="shared" si="72"/>
        <v>0</v>
      </c>
      <c r="J141" s="24">
        <f t="shared" si="72"/>
        <v>102.5</v>
      </c>
      <c r="K141" s="24">
        <f t="shared" si="73"/>
        <v>0</v>
      </c>
      <c r="L141" s="24">
        <f t="shared" si="73"/>
        <v>0</v>
      </c>
      <c r="M141" s="24">
        <f t="shared" si="73"/>
        <v>0</v>
      </c>
      <c r="N141" s="24">
        <f t="shared" si="73"/>
        <v>0</v>
      </c>
      <c r="O141" s="24">
        <f t="shared" si="73"/>
        <v>0</v>
      </c>
      <c r="P141" s="24">
        <f t="shared" si="73"/>
        <v>0</v>
      </c>
      <c r="Q141" s="24">
        <f t="shared" si="73"/>
        <v>0</v>
      </c>
      <c r="R141" s="24">
        <f t="shared" si="73"/>
        <v>0</v>
      </c>
      <c r="S141" s="24">
        <f t="shared" si="73"/>
        <v>0</v>
      </c>
      <c r="T141" s="24">
        <f t="shared" si="73"/>
        <v>0</v>
      </c>
      <c r="U141" s="24">
        <f t="shared" si="73"/>
        <v>0</v>
      </c>
      <c r="V141" s="24">
        <f t="shared" si="73"/>
        <v>0</v>
      </c>
      <c r="W141" s="24">
        <f t="shared" si="73"/>
        <v>0</v>
      </c>
      <c r="X141" s="24">
        <f t="shared" si="73"/>
        <v>0</v>
      </c>
    </row>
    <row r="142" spans="1:24" s="41" customFormat="1" ht="12.75" hidden="1" customHeight="1">
      <c r="A142" s="20"/>
      <c r="B142" s="30" t="s">
        <v>16</v>
      </c>
      <c r="C142" s="31">
        <v>687</v>
      </c>
      <c r="D142" s="32">
        <v>2</v>
      </c>
      <c r="E142" s="33" t="s">
        <v>30</v>
      </c>
      <c r="F142" s="34">
        <v>13600</v>
      </c>
      <c r="G142" s="31">
        <v>500</v>
      </c>
      <c r="H142" s="35">
        <f>I142+J142</f>
        <v>102.5</v>
      </c>
      <c r="I142" s="35"/>
      <c r="J142" s="35">
        <v>102.5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</row>
    <row r="143" spans="1:24" s="40" customFormat="1" hidden="1">
      <c r="A143" s="20"/>
      <c r="B143" s="62" t="s">
        <v>18</v>
      </c>
      <c r="C143" s="63">
        <v>687</v>
      </c>
      <c r="D143" s="64">
        <v>5</v>
      </c>
      <c r="E143" s="65">
        <v>0</v>
      </c>
      <c r="F143" s="66">
        <v>0</v>
      </c>
      <c r="G143" s="63">
        <v>0</v>
      </c>
      <c r="H143" s="67">
        <f t="shared" ref="H143:I145" si="74">H144</f>
        <v>210.1</v>
      </c>
      <c r="I143" s="67">
        <f t="shared" si="74"/>
        <v>0</v>
      </c>
      <c r="J143" s="67">
        <f>J144</f>
        <v>210.1</v>
      </c>
      <c r="K143" s="24">
        <f>K144+K150+K156</f>
        <v>0</v>
      </c>
      <c r="L143" s="24">
        <f t="shared" ref="L143:X143" si="75">L144+L150+L156</f>
        <v>0</v>
      </c>
      <c r="M143" s="24">
        <f t="shared" si="75"/>
        <v>0</v>
      </c>
      <c r="N143" s="24">
        <f t="shared" si="75"/>
        <v>0</v>
      </c>
      <c r="O143" s="24">
        <f t="shared" si="75"/>
        <v>0</v>
      </c>
      <c r="P143" s="24">
        <f t="shared" si="75"/>
        <v>0</v>
      </c>
      <c r="Q143" s="24">
        <f t="shared" si="75"/>
        <v>0</v>
      </c>
      <c r="R143" s="24">
        <f t="shared" si="75"/>
        <v>0</v>
      </c>
      <c r="S143" s="24">
        <f t="shared" si="75"/>
        <v>0</v>
      </c>
      <c r="T143" s="24">
        <f t="shared" si="75"/>
        <v>0</v>
      </c>
      <c r="U143" s="24">
        <f t="shared" si="75"/>
        <v>0</v>
      </c>
      <c r="V143" s="24">
        <f t="shared" si="75"/>
        <v>0</v>
      </c>
      <c r="W143" s="24">
        <f t="shared" si="75"/>
        <v>0</v>
      </c>
      <c r="X143" s="24">
        <f t="shared" si="75"/>
        <v>0</v>
      </c>
    </row>
    <row r="144" spans="1:24" s="25" customFormat="1" hidden="1">
      <c r="A144" s="20"/>
      <c r="B144" s="26" t="s">
        <v>25</v>
      </c>
      <c r="C144" s="21">
        <v>687</v>
      </c>
      <c r="D144" s="22">
        <v>5</v>
      </c>
      <c r="E144" s="27" t="s">
        <v>13</v>
      </c>
      <c r="F144" s="23">
        <v>0</v>
      </c>
      <c r="G144" s="21">
        <v>0</v>
      </c>
      <c r="H144" s="24">
        <f t="shared" si="74"/>
        <v>210.1</v>
      </c>
      <c r="I144" s="24">
        <f t="shared" si="74"/>
        <v>0</v>
      </c>
      <c r="J144" s="24">
        <f>J145</f>
        <v>210.1</v>
      </c>
      <c r="K144" s="24">
        <f>K145</f>
        <v>0</v>
      </c>
      <c r="L144" s="24">
        <f t="shared" ref="L144:X145" si="76">L145</f>
        <v>0</v>
      </c>
      <c r="M144" s="24">
        <f t="shared" si="76"/>
        <v>0</v>
      </c>
      <c r="N144" s="24">
        <f t="shared" si="76"/>
        <v>0</v>
      </c>
      <c r="O144" s="24">
        <f t="shared" si="76"/>
        <v>0</v>
      </c>
      <c r="P144" s="24">
        <f t="shared" si="76"/>
        <v>0</v>
      </c>
      <c r="Q144" s="24">
        <f t="shared" si="76"/>
        <v>0</v>
      </c>
      <c r="R144" s="24">
        <f t="shared" si="76"/>
        <v>0</v>
      </c>
      <c r="S144" s="24">
        <f t="shared" si="76"/>
        <v>0</v>
      </c>
      <c r="T144" s="24">
        <f t="shared" si="76"/>
        <v>0</v>
      </c>
      <c r="U144" s="24">
        <f t="shared" si="76"/>
        <v>0</v>
      </c>
      <c r="V144" s="24">
        <f t="shared" si="76"/>
        <v>0</v>
      </c>
      <c r="W144" s="24">
        <f t="shared" si="76"/>
        <v>0</v>
      </c>
      <c r="X144" s="24">
        <f t="shared" si="76"/>
        <v>0</v>
      </c>
    </row>
    <row r="145" spans="1:24" s="25" customFormat="1" ht="12.75" hidden="1" customHeight="1">
      <c r="A145" s="20"/>
      <c r="B145" s="26" t="s">
        <v>28</v>
      </c>
      <c r="C145" s="21">
        <v>687</v>
      </c>
      <c r="D145" s="22">
        <v>5</v>
      </c>
      <c r="E145" s="27" t="s">
        <v>13</v>
      </c>
      <c r="F145" s="23">
        <v>3510500</v>
      </c>
      <c r="G145" s="21">
        <v>0</v>
      </c>
      <c r="H145" s="24">
        <f t="shared" si="74"/>
        <v>210.1</v>
      </c>
      <c r="I145" s="24">
        <f t="shared" si="74"/>
        <v>0</v>
      </c>
      <c r="J145" s="24">
        <f>J146</f>
        <v>210.1</v>
      </c>
      <c r="K145" s="24">
        <f>K146</f>
        <v>0</v>
      </c>
      <c r="L145" s="24">
        <f t="shared" si="76"/>
        <v>0</v>
      </c>
      <c r="M145" s="24">
        <f t="shared" si="76"/>
        <v>0</v>
      </c>
      <c r="N145" s="24">
        <f t="shared" si="76"/>
        <v>0</v>
      </c>
      <c r="O145" s="24">
        <f t="shared" si="76"/>
        <v>0</v>
      </c>
      <c r="P145" s="24">
        <f t="shared" si="76"/>
        <v>0</v>
      </c>
      <c r="Q145" s="24">
        <f t="shared" si="76"/>
        <v>0</v>
      </c>
      <c r="R145" s="24">
        <f t="shared" si="76"/>
        <v>0</v>
      </c>
      <c r="S145" s="24">
        <f t="shared" si="76"/>
        <v>0</v>
      </c>
      <c r="T145" s="24">
        <f t="shared" si="76"/>
        <v>0</v>
      </c>
      <c r="U145" s="24">
        <f t="shared" si="76"/>
        <v>0</v>
      </c>
      <c r="V145" s="24">
        <f t="shared" si="76"/>
        <v>0</v>
      </c>
      <c r="W145" s="24">
        <f t="shared" si="76"/>
        <v>0</v>
      </c>
      <c r="X145" s="24">
        <f t="shared" si="76"/>
        <v>0</v>
      </c>
    </row>
    <row r="146" spans="1:24" s="36" customFormat="1" ht="12.75" hidden="1" customHeight="1">
      <c r="A146" s="20"/>
      <c r="B146" s="30" t="s">
        <v>23</v>
      </c>
      <c r="C146" s="31">
        <v>687</v>
      </c>
      <c r="D146" s="32">
        <v>5</v>
      </c>
      <c r="E146" s="33" t="s">
        <v>13</v>
      </c>
      <c r="F146" s="34">
        <v>3510500</v>
      </c>
      <c r="G146" s="31">
        <v>6</v>
      </c>
      <c r="H146" s="35">
        <f>I146+J146</f>
        <v>210.1</v>
      </c>
      <c r="I146" s="35"/>
      <c r="J146" s="35">
        <v>210.1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</row>
    <row r="147" spans="1:24" s="40" customFormat="1" ht="12.75" hidden="1" customHeight="1">
      <c r="A147" s="20"/>
      <c r="B147" s="62" t="s">
        <v>41</v>
      </c>
      <c r="C147" s="63">
        <v>687</v>
      </c>
      <c r="D147" s="64">
        <v>8</v>
      </c>
      <c r="E147" s="68"/>
      <c r="F147" s="66">
        <v>0</v>
      </c>
      <c r="G147" s="63">
        <v>0</v>
      </c>
      <c r="H147" s="67">
        <f>H148</f>
        <v>715.3</v>
      </c>
      <c r="I147" s="67">
        <f>I148</f>
        <v>0</v>
      </c>
      <c r="J147" s="67">
        <f>J148</f>
        <v>715.3</v>
      </c>
      <c r="K147" s="24">
        <f t="shared" ref="K147:X147" si="77">K148+K188</f>
        <v>0</v>
      </c>
      <c r="L147" s="24">
        <f t="shared" si="77"/>
        <v>0</v>
      </c>
      <c r="M147" s="24">
        <f t="shared" si="77"/>
        <v>0</v>
      </c>
      <c r="N147" s="24">
        <f t="shared" si="77"/>
        <v>0</v>
      </c>
      <c r="O147" s="24">
        <f t="shared" si="77"/>
        <v>0</v>
      </c>
      <c r="P147" s="24">
        <f t="shared" si="77"/>
        <v>0</v>
      </c>
      <c r="Q147" s="24">
        <f t="shared" si="77"/>
        <v>0</v>
      </c>
      <c r="R147" s="24">
        <f t="shared" si="77"/>
        <v>0</v>
      </c>
      <c r="S147" s="24">
        <f t="shared" si="77"/>
        <v>0</v>
      </c>
      <c r="T147" s="24">
        <f t="shared" si="77"/>
        <v>0</v>
      </c>
      <c r="U147" s="24">
        <f t="shared" si="77"/>
        <v>0</v>
      </c>
      <c r="V147" s="24">
        <f t="shared" si="77"/>
        <v>0</v>
      </c>
      <c r="W147" s="24">
        <f t="shared" si="77"/>
        <v>0</v>
      </c>
      <c r="X147" s="24">
        <f t="shared" si="77"/>
        <v>0</v>
      </c>
    </row>
    <row r="148" spans="1:24" s="25" customFormat="1" ht="12.75" hidden="1" customHeight="1">
      <c r="A148" s="20"/>
      <c r="B148" s="26" t="s">
        <v>42</v>
      </c>
      <c r="C148" s="21">
        <v>687</v>
      </c>
      <c r="D148" s="22">
        <v>8</v>
      </c>
      <c r="E148" s="27" t="s">
        <v>20</v>
      </c>
      <c r="F148" s="23">
        <v>0</v>
      </c>
      <c r="G148" s="21">
        <v>0</v>
      </c>
      <c r="H148" s="24">
        <f>H149+H152</f>
        <v>715.3</v>
      </c>
      <c r="I148" s="24">
        <f>I149+I152</f>
        <v>0</v>
      </c>
      <c r="J148" s="24">
        <f>J149+J152</f>
        <v>715.3</v>
      </c>
      <c r="K148" s="24">
        <f t="shared" ref="K148:X148" si="78">K155+K158+K185</f>
        <v>0</v>
      </c>
      <c r="L148" s="24">
        <f t="shared" si="78"/>
        <v>0</v>
      </c>
      <c r="M148" s="24">
        <f t="shared" si="78"/>
        <v>0</v>
      </c>
      <c r="N148" s="24">
        <f t="shared" si="78"/>
        <v>0</v>
      </c>
      <c r="O148" s="24">
        <f t="shared" si="78"/>
        <v>0</v>
      </c>
      <c r="P148" s="24">
        <f t="shared" si="78"/>
        <v>0</v>
      </c>
      <c r="Q148" s="24">
        <f t="shared" si="78"/>
        <v>0</v>
      </c>
      <c r="R148" s="24">
        <f t="shared" si="78"/>
        <v>0</v>
      </c>
      <c r="S148" s="24">
        <f t="shared" si="78"/>
        <v>0</v>
      </c>
      <c r="T148" s="24">
        <f t="shared" si="78"/>
        <v>0</v>
      </c>
      <c r="U148" s="24">
        <f t="shared" si="78"/>
        <v>0</v>
      </c>
      <c r="V148" s="24">
        <f t="shared" si="78"/>
        <v>0</v>
      </c>
      <c r="W148" s="24">
        <f t="shared" si="78"/>
        <v>0</v>
      </c>
      <c r="X148" s="24">
        <f t="shared" si="78"/>
        <v>0</v>
      </c>
    </row>
    <row r="149" spans="1:24" s="25" customFormat="1" ht="25.5" hidden="1" customHeight="1">
      <c r="A149" s="20"/>
      <c r="B149" s="37" t="s">
        <v>103</v>
      </c>
      <c r="C149" s="21">
        <v>687</v>
      </c>
      <c r="D149" s="22">
        <v>8</v>
      </c>
      <c r="E149" s="27" t="s">
        <v>20</v>
      </c>
      <c r="F149" s="23">
        <v>4400000</v>
      </c>
      <c r="G149" s="21"/>
      <c r="H149" s="24">
        <f t="shared" ref="H149:J150" si="79">H150</f>
        <v>425.5</v>
      </c>
      <c r="I149" s="24">
        <f t="shared" si="79"/>
        <v>0</v>
      </c>
      <c r="J149" s="24">
        <f t="shared" si="79"/>
        <v>425.5</v>
      </c>
      <c r="K149" s="24">
        <f t="shared" ref="K149:X150" si="80">K150</f>
        <v>0</v>
      </c>
      <c r="L149" s="24">
        <f t="shared" si="80"/>
        <v>0</v>
      </c>
      <c r="M149" s="24">
        <f t="shared" si="80"/>
        <v>0</v>
      </c>
      <c r="N149" s="24">
        <f t="shared" si="80"/>
        <v>0</v>
      </c>
      <c r="O149" s="24">
        <f t="shared" si="80"/>
        <v>0</v>
      </c>
      <c r="P149" s="24">
        <f t="shared" si="80"/>
        <v>0</v>
      </c>
      <c r="Q149" s="24">
        <f t="shared" si="80"/>
        <v>0</v>
      </c>
      <c r="R149" s="24">
        <f t="shared" si="80"/>
        <v>0</v>
      </c>
      <c r="S149" s="24">
        <f t="shared" si="80"/>
        <v>0</v>
      </c>
      <c r="T149" s="24">
        <f t="shared" si="80"/>
        <v>0</v>
      </c>
      <c r="U149" s="24">
        <f t="shared" si="80"/>
        <v>0</v>
      </c>
      <c r="V149" s="24">
        <f t="shared" si="80"/>
        <v>0</v>
      </c>
      <c r="W149" s="24">
        <f t="shared" si="80"/>
        <v>0</v>
      </c>
      <c r="X149" s="24">
        <f t="shared" si="80"/>
        <v>0</v>
      </c>
    </row>
    <row r="150" spans="1:24" s="25" customFormat="1" ht="12.75" hidden="1" customHeight="1">
      <c r="A150" s="20"/>
      <c r="B150" s="26" t="s">
        <v>37</v>
      </c>
      <c r="C150" s="21">
        <v>687</v>
      </c>
      <c r="D150" s="22">
        <v>8</v>
      </c>
      <c r="E150" s="27" t="s">
        <v>20</v>
      </c>
      <c r="F150" s="23">
        <v>4409900</v>
      </c>
      <c r="G150" s="21">
        <v>0</v>
      </c>
      <c r="H150" s="24">
        <f t="shared" si="79"/>
        <v>425.5</v>
      </c>
      <c r="I150" s="24">
        <f t="shared" si="79"/>
        <v>0</v>
      </c>
      <c r="J150" s="24">
        <f t="shared" si="79"/>
        <v>425.5</v>
      </c>
      <c r="K150" s="24">
        <f t="shared" si="80"/>
        <v>0</v>
      </c>
      <c r="L150" s="24">
        <f t="shared" si="80"/>
        <v>0</v>
      </c>
      <c r="M150" s="24">
        <f t="shared" si="80"/>
        <v>0</v>
      </c>
      <c r="N150" s="24">
        <f t="shared" si="80"/>
        <v>0</v>
      </c>
      <c r="O150" s="24">
        <f t="shared" si="80"/>
        <v>0</v>
      </c>
      <c r="P150" s="24">
        <f t="shared" si="80"/>
        <v>0</v>
      </c>
      <c r="Q150" s="24">
        <f t="shared" si="80"/>
        <v>0</v>
      </c>
      <c r="R150" s="24">
        <f t="shared" si="80"/>
        <v>0</v>
      </c>
      <c r="S150" s="24">
        <f t="shared" si="80"/>
        <v>0</v>
      </c>
      <c r="T150" s="24">
        <f t="shared" si="80"/>
        <v>0</v>
      </c>
      <c r="U150" s="24">
        <f t="shared" si="80"/>
        <v>0</v>
      </c>
      <c r="V150" s="24">
        <f t="shared" si="80"/>
        <v>0</v>
      </c>
      <c r="W150" s="24">
        <f t="shared" si="80"/>
        <v>0</v>
      </c>
      <c r="X150" s="24">
        <f t="shared" si="80"/>
        <v>0</v>
      </c>
    </row>
    <row r="151" spans="1:24" s="25" customFormat="1" ht="12.75" hidden="1" customHeight="1">
      <c r="A151" s="20"/>
      <c r="B151" s="30" t="s">
        <v>38</v>
      </c>
      <c r="C151" s="31">
        <v>687</v>
      </c>
      <c r="D151" s="32">
        <v>8</v>
      </c>
      <c r="E151" s="33" t="s">
        <v>20</v>
      </c>
      <c r="F151" s="34">
        <v>4409900</v>
      </c>
      <c r="G151" s="31">
        <v>1</v>
      </c>
      <c r="H151" s="35">
        <f>I151+J151</f>
        <v>425.5</v>
      </c>
      <c r="I151" s="35"/>
      <c r="J151" s="35">
        <v>425.5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</row>
    <row r="152" spans="1:24" s="25" customFormat="1" ht="12.75" hidden="1" customHeight="1">
      <c r="A152" s="20"/>
      <c r="B152" s="37" t="s">
        <v>104</v>
      </c>
      <c r="C152" s="21">
        <v>687</v>
      </c>
      <c r="D152" s="22">
        <v>8</v>
      </c>
      <c r="E152" s="27" t="s">
        <v>20</v>
      </c>
      <c r="F152" s="23">
        <v>4420000</v>
      </c>
      <c r="G152" s="15"/>
      <c r="H152" s="24">
        <f t="shared" ref="H152:J153" si="81">H153</f>
        <v>289.8</v>
      </c>
      <c r="I152" s="24">
        <f t="shared" si="81"/>
        <v>0</v>
      </c>
      <c r="J152" s="24">
        <f t="shared" si="81"/>
        <v>289.8</v>
      </c>
      <c r="K152" s="24">
        <f t="shared" ref="K152:X153" si="82">K153</f>
        <v>0</v>
      </c>
      <c r="L152" s="24">
        <f t="shared" si="82"/>
        <v>0</v>
      </c>
      <c r="M152" s="24">
        <f t="shared" si="82"/>
        <v>0</v>
      </c>
      <c r="N152" s="24">
        <f t="shared" si="82"/>
        <v>0</v>
      </c>
      <c r="O152" s="24">
        <f t="shared" si="82"/>
        <v>0</v>
      </c>
      <c r="P152" s="24">
        <f t="shared" si="82"/>
        <v>0</v>
      </c>
      <c r="Q152" s="24">
        <f t="shared" si="82"/>
        <v>0</v>
      </c>
      <c r="R152" s="24">
        <f t="shared" si="82"/>
        <v>0</v>
      </c>
      <c r="S152" s="24">
        <f t="shared" si="82"/>
        <v>0</v>
      </c>
      <c r="T152" s="24">
        <f t="shared" si="82"/>
        <v>0</v>
      </c>
      <c r="U152" s="24">
        <f t="shared" si="82"/>
        <v>0</v>
      </c>
      <c r="V152" s="24">
        <f t="shared" si="82"/>
        <v>0</v>
      </c>
      <c r="W152" s="24">
        <f t="shared" si="82"/>
        <v>0</v>
      </c>
      <c r="X152" s="24">
        <f t="shared" si="82"/>
        <v>0</v>
      </c>
    </row>
    <row r="153" spans="1:24" s="25" customFormat="1" ht="12.75" hidden="1" customHeight="1">
      <c r="A153" s="20"/>
      <c r="B153" s="26" t="s">
        <v>37</v>
      </c>
      <c r="C153" s="21">
        <v>687</v>
      </c>
      <c r="D153" s="22">
        <v>8</v>
      </c>
      <c r="E153" s="27" t="s">
        <v>20</v>
      </c>
      <c r="F153" s="23">
        <v>4429900</v>
      </c>
      <c r="G153" s="21">
        <v>0</v>
      </c>
      <c r="H153" s="24">
        <f t="shared" si="81"/>
        <v>289.8</v>
      </c>
      <c r="I153" s="24">
        <f t="shared" si="81"/>
        <v>0</v>
      </c>
      <c r="J153" s="24">
        <f t="shared" si="81"/>
        <v>289.8</v>
      </c>
      <c r="K153" s="24">
        <f t="shared" si="82"/>
        <v>0</v>
      </c>
      <c r="L153" s="24">
        <f t="shared" si="82"/>
        <v>0</v>
      </c>
      <c r="M153" s="24">
        <f t="shared" si="82"/>
        <v>0</v>
      </c>
      <c r="N153" s="24">
        <f t="shared" si="82"/>
        <v>0</v>
      </c>
      <c r="O153" s="24">
        <f t="shared" si="82"/>
        <v>0</v>
      </c>
      <c r="P153" s="24">
        <f t="shared" si="82"/>
        <v>0</v>
      </c>
      <c r="Q153" s="24">
        <f t="shared" si="82"/>
        <v>0</v>
      </c>
      <c r="R153" s="24">
        <f t="shared" si="82"/>
        <v>0</v>
      </c>
      <c r="S153" s="24">
        <f t="shared" si="82"/>
        <v>0</v>
      </c>
      <c r="T153" s="24">
        <f t="shared" si="82"/>
        <v>0</v>
      </c>
      <c r="U153" s="24">
        <f t="shared" si="82"/>
        <v>0</v>
      </c>
      <c r="V153" s="24">
        <f t="shared" si="82"/>
        <v>0</v>
      </c>
      <c r="W153" s="24">
        <f t="shared" si="82"/>
        <v>0</v>
      </c>
      <c r="X153" s="24">
        <f t="shared" si="82"/>
        <v>0</v>
      </c>
    </row>
    <row r="154" spans="1:24" s="25" customFormat="1" ht="12.75" hidden="1" customHeight="1">
      <c r="A154" s="20"/>
      <c r="B154" s="30" t="s">
        <v>38</v>
      </c>
      <c r="C154" s="31">
        <v>687</v>
      </c>
      <c r="D154" s="32">
        <v>8</v>
      </c>
      <c r="E154" s="33" t="s">
        <v>20</v>
      </c>
      <c r="F154" s="34">
        <v>4429900</v>
      </c>
      <c r="G154" s="31">
        <v>1</v>
      </c>
      <c r="H154" s="35">
        <f>I154+J154</f>
        <v>289.8</v>
      </c>
      <c r="I154" s="35"/>
      <c r="J154" s="35">
        <v>289.8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</row>
    <row r="155" spans="1:24" s="40" customFormat="1" ht="12.75" hidden="1" customHeight="1">
      <c r="A155" s="20"/>
      <c r="B155" s="38"/>
      <c r="C155" s="31"/>
      <c r="D155" s="32"/>
      <c r="E155" s="39"/>
      <c r="F155" s="34"/>
      <c r="G155" s="31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40" customFormat="1" ht="12.75" hidden="1" customHeight="1">
      <c r="A156" s="20"/>
      <c r="B156" s="75" t="s">
        <v>61</v>
      </c>
      <c r="C156" s="70">
        <v>688</v>
      </c>
      <c r="D156" s="71">
        <v>0</v>
      </c>
      <c r="E156" s="72">
        <v>0</v>
      </c>
      <c r="F156" s="73">
        <v>0</v>
      </c>
      <c r="G156" s="70">
        <v>0</v>
      </c>
      <c r="H156" s="74">
        <f>H157+H164+H169+H173</f>
        <v>3091</v>
      </c>
      <c r="I156" s="74">
        <f>I157+I164+I169+I173</f>
        <v>0</v>
      </c>
      <c r="J156" s="74">
        <f>J157+J164+J169+J173</f>
        <v>3091</v>
      </c>
      <c r="K156" s="51">
        <f>K157+K164</f>
        <v>0</v>
      </c>
      <c r="L156" s="51">
        <f t="shared" ref="L156:X156" si="83">L157+L164</f>
        <v>0</v>
      </c>
      <c r="M156" s="51">
        <f t="shared" si="83"/>
        <v>0</v>
      </c>
      <c r="N156" s="51">
        <f t="shared" si="83"/>
        <v>0</v>
      </c>
      <c r="O156" s="51">
        <f t="shared" si="83"/>
        <v>0</v>
      </c>
      <c r="P156" s="51">
        <f t="shared" si="83"/>
        <v>0</v>
      </c>
      <c r="Q156" s="51">
        <f t="shared" si="83"/>
        <v>0</v>
      </c>
      <c r="R156" s="51">
        <f t="shared" si="83"/>
        <v>0</v>
      </c>
      <c r="S156" s="51">
        <f t="shared" si="83"/>
        <v>0</v>
      </c>
      <c r="T156" s="51">
        <f t="shared" si="83"/>
        <v>0</v>
      </c>
      <c r="U156" s="51">
        <f t="shared" si="83"/>
        <v>0</v>
      </c>
      <c r="V156" s="51">
        <f t="shared" si="83"/>
        <v>0</v>
      </c>
      <c r="W156" s="51">
        <f t="shared" si="83"/>
        <v>0</v>
      </c>
      <c r="X156" s="51">
        <f t="shared" si="83"/>
        <v>0</v>
      </c>
    </row>
    <row r="157" spans="1:24" s="40" customFormat="1" ht="12.75" customHeight="1">
      <c r="A157" s="20"/>
      <c r="B157" s="62" t="s">
        <v>11</v>
      </c>
      <c r="C157" s="63">
        <v>688</v>
      </c>
      <c r="D157" s="64">
        <v>1</v>
      </c>
      <c r="E157" s="65">
        <v>0</v>
      </c>
      <c r="F157" s="66">
        <v>0</v>
      </c>
      <c r="G157" s="63">
        <v>0</v>
      </c>
      <c r="H157" s="67">
        <f t="shared" ref="H157:J158" si="84">H158</f>
        <v>971.7</v>
      </c>
      <c r="I157" s="67">
        <f t="shared" si="84"/>
        <v>0</v>
      </c>
      <c r="J157" s="67">
        <f t="shared" si="84"/>
        <v>971.7</v>
      </c>
      <c r="K157" s="24">
        <f>K158</f>
        <v>0</v>
      </c>
      <c r="L157" s="24">
        <f t="shared" ref="L157:X158" si="85">L158</f>
        <v>0</v>
      </c>
      <c r="M157" s="24">
        <f t="shared" si="85"/>
        <v>0</v>
      </c>
      <c r="N157" s="24">
        <f t="shared" si="85"/>
        <v>0</v>
      </c>
      <c r="O157" s="24">
        <f t="shared" si="85"/>
        <v>0</v>
      </c>
      <c r="P157" s="24">
        <f t="shared" si="85"/>
        <v>0</v>
      </c>
      <c r="Q157" s="24">
        <f t="shared" si="85"/>
        <v>0</v>
      </c>
      <c r="R157" s="24">
        <f t="shared" si="85"/>
        <v>0</v>
      </c>
      <c r="S157" s="24">
        <f t="shared" si="85"/>
        <v>0</v>
      </c>
      <c r="T157" s="24">
        <f t="shared" si="85"/>
        <v>0</v>
      </c>
      <c r="U157" s="24">
        <f t="shared" si="85"/>
        <v>0</v>
      </c>
      <c r="V157" s="24">
        <f t="shared" si="85"/>
        <v>0</v>
      </c>
      <c r="W157" s="24">
        <f t="shared" si="85"/>
        <v>0</v>
      </c>
      <c r="X157" s="24">
        <f t="shared" si="85"/>
        <v>0</v>
      </c>
    </row>
    <row r="158" spans="1:24" s="40" customFormat="1" ht="37.5" customHeight="1">
      <c r="A158" s="20"/>
      <c r="B158" s="26" t="s">
        <v>52</v>
      </c>
      <c r="C158" s="21">
        <v>688</v>
      </c>
      <c r="D158" s="22">
        <v>1</v>
      </c>
      <c r="E158" s="27" t="s">
        <v>53</v>
      </c>
      <c r="F158" s="23">
        <v>0</v>
      </c>
      <c r="G158" s="21">
        <v>0</v>
      </c>
      <c r="H158" s="24">
        <f t="shared" si="84"/>
        <v>971.7</v>
      </c>
      <c r="I158" s="24">
        <f t="shared" si="84"/>
        <v>0</v>
      </c>
      <c r="J158" s="24">
        <f t="shared" si="84"/>
        <v>971.7</v>
      </c>
      <c r="K158" s="24">
        <f>K159</f>
        <v>0</v>
      </c>
      <c r="L158" s="24">
        <f t="shared" si="85"/>
        <v>0</v>
      </c>
      <c r="M158" s="24">
        <f t="shared" si="85"/>
        <v>0</v>
      </c>
      <c r="N158" s="24">
        <f t="shared" si="85"/>
        <v>0</v>
      </c>
      <c r="O158" s="24">
        <f t="shared" si="85"/>
        <v>0</v>
      </c>
      <c r="P158" s="24">
        <f t="shared" si="85"/>
        <v>0</v>
      </c>
      <c r="Q158" s="24">
        <f t="shared" si="85"/>
        <v>0</v>
      </c>
      <c r="R158" s="24">
        <f t="shared" si="85"/>
        <v>0</v>
      </c>
      <c r="S158" s="24">
        <f t="shared" si="85"/>
        <v>0</v>
      </c>
      <c r="T158" s="24">
        <f t="shared" si="85"/>
        <v>0</v>
      </c>
      <c r="U158" s="24">
        <f t="shared" si="85"/>
        <v>0</v>
      </c>
      <c r="V158" s="24">
        <f t="shared" si="85"/>
        <v>0</v>
      </c>
      <c r="W158" s="24">
        <f t="shared" si="85"/>
        <v>0</v>
      </c>
      <c r="X158" s="24">
        <f t="shared" si="85"/>
        <v>0</v>
      </c>
    </row>
    <row r="159" spans="1:24" s="40" customFormat="1" ht="37.5" customHeight="1">
      <c r="A159" s="20"/>
      <c r="B159" s="28" t="s">
        <v>14</v>
      </c>
      <c r="C159" s="21">
        <v>688</v>
      </c>
      <c r="D159" s="22">
        <v>1</v>
      </c>
      <c r="E159" s="27" t="s">
        <v>53</v>
      </c>
      <c r="F159" s="23">
        <v>20000</v>
      </c>
      <c r="G159" s="21"/>
      <c r="H159" s="24">
        <f>H160+H162</f>
        <v>971.7</v>
      </c>
      <c r="I159" s="24">
        <f>I160+I162</f>
        <v>0</v>
      </c>
      <c r="J159" s="24">
        <f>J160+J162</f>
        <v>971.7</v>
      </c>
      <c r="K159" s="24">
        <f>K160+K162</f>
        <v>0</v>
      </c>
      <c r="L159" s="24">
        <f t="shared" ref="L159:X159" si="86">L160+L162</f>
        <v>0</v>
      </c>
      <c r="M159" s="24">
        <f t="shared" si="86"/>
        <v>0</v>
      </c>
      <c r="N159" s="24">
        <f t="shared" si="86"/>
        <v>0</v>
      </c>
      <c r="O159" s="24">
        <f t="shared" si="86"/>
        <v>0</v>
      </c>
      <c r="P159" s="24">
        <f t="shared" si="86"/>
        <v>0</v>
      </c>
      <c r="Q159" s="24">
        <f t="shared" si="86"/>
        <v>0</v>
      </c>
      <c r="R159" s="24">
        <f t="shared" si="86"/>
        <v>0</v>
      </c>
      <c r="S159" s="24">
        <f t="shared" si="86"/>
        <v>0</v>
      </c>
      <c r="T159" s="24">
        <f t="shared" si="86"/>
        <v>0</v>
      </c>
      <c r="U159" s="24">
        <f t="shared" si="86"/>
        <v>0</v>
      </c>
      <c r="V159" s="24">
        <f t="shared" si="86"/>
        <v>0</v>
      </c>
      <c r="W159" s="24">
        <f t="shared" si="86"/>
        <v>0</v>
      </c>
      <c r="X159" s="24">
        <f t="shared" si="86"/>
        <v>0</v>
      </c>
    </row>
    <row r="160" spans="1:24" s="40" customFormat="1" ht="12.75" customHeight="1">
      <c r="A160" s="20"/>
      <c r="B160" s="26" t="s">
        <v>17</v>
      </c>
      <c r="C160" s="21">
        <v>688</v>
      </c>
      <c r="D160" s="22">
        <v>1</v>
      </c>
      <c r="E160" s="27" t="s">
        <v>53</v>
      </c>
      <c r="F160" s="23">
        <v>20400</v>
      </c>
      <c r="G160" s="21">
        <v>0</v>
      </c>
      <c r="H160" s="24">
        <f>H161</f>
        <v>765.12200000000007</v>
      </c>
      <c r="I160" s="24">
        <f>I161</f>
        <v>0</v>
      </c>
      <c r="J160" s="24">
        <f>J161</f>
        <v>765.12200000000007</v>
      </c>
      <c r="K160" s="24">
        <f>K161</f>
        <v>0</v>
      </c>
      <c r="L160" s="24">
        <f t="shared" ref="L160:X160" si="87">L161</f>
        <v>0</v>
      </c>
      <c r="M160" s="24">
        <f t="shared" si="87"/>
        <v>0</v>
      </c>
      <c r="N160" s="24">
        <f t="shared" si="87"/>
        <v>0</v>
      </c>
      <c r="O160" s="24">
        <f t="shared" si="87"/>
        <v>0</v>
      </c>
      <c r="P160" s="24">
        <f t="shared" si="87"/>
        <v>0</v>
      </c>
      <c r="Q160" s="24">
        <f t="shared" si="87"/>
        <v>0</v>
      </c>
      <c r="R160" s="24">
        <f t="shared" si="87"/>
        <v>0</v>
      </c>
      <c r="S160" s="24">
        <f t="shared" si="87"/>
        <v>0</v>
      </c>
      <c r="T160" s="24">
        <f t="shared" si="87"/>
        <v>0</v>
      </c>
      <c r="U160" s="24">
        <f t="shared" si="87"/>
        <v>0</v>
      </c>
      <c r="V160" s="24">
        <f t="shared" si="87"/>
        <v>0</v>
      </c>
      <c r="W160" s="24">
        <f t="shared" si="87"/>
        <v>0</v>
      </c>
      <c r="X160" s="24">
        <f t="shared" si="87"/>
        <v>0</v>
      </c>
    </row>
    <row r="161" spans="1:24" s="41" customFormat="1" ht="12.75" customHeight="1">
      <c r="A161" s="20"/>
      <c r="B161" s="30" t="s">
        <v>16</v>
      </c>
      <c r="C161" s="31">
        <v>688</v>
      </c>
      <c r="D161" s="32">
        <v>1</v>
      </c>
      <c r="E161" s="33" t="s">
        <v>53</v>
      </c>
      <c r="F161" s="34">
        <v>20400</v>
      </c>
      <c r="G161" s="31">
        <v>500</v>
      </c>
      <c r="H161" s="35">
        <f>I161+J161</f>
        <v>765.12200000000007</v>
      </c>
      <c r="I161" s="35"/>
      <c r="J161" s="35">
        <v>765.12200000000007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 s="40" customFormat="1" ht="25.5" customHeight="1">
      <c r="A162" s="20"/>
      <c r="B162" s="26" t="s">
        <v>54</v>
      </c>
      <c r="C162" s="21">
        <v>688</v>
      </c>
      <c r="D162" s="22">
        <v>1</v>
      </c>
      <c r="E162" s="27" t="s">
        <v>53</v>
      </c>
      <c r="F162" s="23">
        <v>20800</v>
      </c>
      <c r="G162" s="21">
        <v>0</v>
      </c>
      <c r="H162" s="24">
        <f>H163</f>
        <v>206.578</v>
      </c>
      <c r="I162" s="24">
        <f>I163</f>
        <v>0</v>
      </c>
      <c r="J162" s="24">
        <f>J163</f>
        <v>206.578</v>
      </c>
      <c r="K162" s="24">
        <f>K163</f>
        <v>0</v>
      </c>
      <c r="L162" s="24">
        <f t="shared" ref="L162:X162" si="88">L163</f>
        <v>0</v>
      </c>
      <c r="M162" s="24">
        <f t="shared" si="88"/>
        <v>0</v>
      </c>
      <c r="N162" s="24">
        <f t="shared" si="88"/>
        <v>0</v>
      </c>
      <c r="O162" s="24">
        <f t="shared" si="88"/>
        <v>0</v>
      </c>
      <c r="P162" s="24">
        <f t="shared" si="88"/>
        <v>0</v>
      </c>
      <c r="Q162" s="24">
        <f t="shared" si="88"/>
        <v>0</v>
      </c>
      <c r="R162" s="24">
        <f t="shared" si="88"/>
        <v>0</v>
      </c>
      <c r="S162" s="24">
        <f t="shared" si="88"/>
        <v>0</v>
      </c>
      <c r="T162" s="24">
        <f t="shared" si="88"/>
        <v>0</v>
      </c>
      <c r="U162" s="24">
        <f t="shared" si="88"/>
        <v>0</v>
      </c>
      <c r="V162" s="24">
        <f t="shared" si="88"/>
        <v>0</v>
      </c>
      <c r="W162" s="24">
        <f t="shared" si="88"/>
        <v>0</v>
      </c>
      <c r="X162" s="24">
        <f t="shared" si="88"/>
        <v>0</v>
      </c>
    </row>
    <row r="163" spans="1:24" s="41" customFormat="1" ht="12.75" customHeight="1">
      <c r="A163" s="20"/>
      <c r="B163" s="30" t="s">
        <v>16</v>
      </c>
      <c r="C163" s="31">
        <v>688</v>
      </c>
      <c r="D163" s="32">
        <v>1</v>
      </c>
      <c r="E163" s="33" t="s">
        <v>53</v>
      </c>
      <c r="F163" s="34">
        <v>20800</v>
      </c>
      <c r="G163" s="31">
        <v>500</v>
      </c>
      <c r="H163" s="35">
        <f>I163+J163</f>
        <v>206.578</v>
      </c>
      <c r="I163" s="35"/>
      <c r="J163" s="35">
        <v>206.578</v>
      </c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1:24" s="40" customFormat="1" ht="12.75" hidden="1" customHeight="1">
      <c r="A164" s="20"/>
      <c r="B164" s="62" t="s">
        <v>55</v>
      </c>
      <c r="C164" s="63">
        <v>688</v>
      </c>
      <c r="D164" s="64">
        <v>2</v>
      </c>
      <c r="E164" s="65">
        <v>0</v>
      </c>
      <c r="F164" s="66">
        <v>0</v>
      </c>
      <c r="G164" s="63">
        <v>0</v>
      </c>
      <c r="H164" s="67">
        <f t="shared" ref="H164:J167" si="89">H165</f>
        <v>102.5</v>
      </c>
      <c r="I164" s="67">
        <f t="shared" si="89"/>
        <v>0</v>
      </c>
      <c r="J164" s="67">
        <f t="shared" si="89"/>
        <v>102.5</v>
      </c>
      <c r="K164" s="24">
        <f t="shared" ref="K164:X167" si="90">K165</f>
        <v>0</v>
      </c>
      <c r="L164" s="24">
        <f t="shared" si="90"/>
        <v>0</v>
      </c>
      <c r="M164" s="24">
        <f t="shared" si="90"/>
        <v>0</v>
      </c>
      <c r="N164" s="24">
        <f t="shared" si="90"/>
        <v>0</v>
      </c>
      <c r="O164" s="24">
        <f t="shared" si="90"/>
        <v>0</v>
      </c>
      <c r="P164" s="24">
        <f t="shared" si="90"/>
        <v>0</v>
      </c>
      <c r="Q164" s="24">
        <f t="shared" si="90"/>
        <v>0</v>
      </c>
      <c r="R164" s="24">
        <f t="shared" si="90"/>
        <v>0</v>
      </c>
      <c r="S164" s="24">
        <f t="shared" si="90"/>
        <v>0</v>
      </c>
      <c r="T164" s="24">
        <f t="shared" si="90"/>
        <v>0</v>
      </c>
      <c r="U164" s="24">
        <f t="shared" si="90"/>
        <v>0</v>
      </c>
      <c r="V164" s="24">
        <f t="shared" si="90"/>
        <v>0</v>
      </c>
      <c r="W164" s="24">
        <f t="shared" si="90"/>
        <v>0</v>
      </c>
      <c r="X164" s="24">
        <f t="shared" si="90"/>
        <v>0</v>
      </c>
    </row>
    <row r="165" spans="1:24" s="40" customFormat="1" ht="12.75" hidden="1" customHeight="1">
      <c r="A165" s="20"/>
      <c r="B165" s="26" t="s">
        <v>56</v>
      </c>
      <c r="C165" s="21">
        <v>688</v>
      </c>
      <c r="D165" s="22">
        <v>2</v>
      </c>
      <c r="E165" s="27" t="s">
        <v>30</v>
      </c>
      <c r="F165" s="23">
        <v>0</v>
      </c>
      <c r="G165" s="21">
        <v>0</v>
      </c>
      <c r="H165" s="24">
        <f t="shared" si="89"/>
        <v>102.5</v>
      </c>
      <c r="I165" s="24">
        <f t="shared" si="89"/>
        <v>0</v>
      </c>
      <c r="J165" s="24">
        <f t="shared" si="89"/>
        <v>102.5</v>
      </c>
      <c r="K165" s="24">
        <f t="shared" si="90"/>
        <v>0</v>
      </c>
      <c r="L165" s="24">
        <f t="shared" si="90"/>
        <v>0</v>
      </c>
      <c r="M165" s="24">
        <f t="shared" si="90"/>
        <v>0</v>
      </c>
      <c r="N165" s="24">
        <f t="shared" si="90"/>
        <v>0</v>
      </c>
      <c r="O165" s="24">
        <f t="shared" si="90"/>
        <v>0</v>
      </c>
      <c r="P165" s="24">
        <f t="shared" si="90"/>
        <v>0</v>
      </c>
      <c r="Q165" s="24">
        <f t="shared" si="90"/>
        <v>0</v>
      </c>
      <c r="R165" s="24">
        <f t="shared" si="90"/>
        <v>0</v>
      </c>
      <c r="S165" s="24">
        <f t="shared" si="90"/>
        <v>0</v>
      </c>
      <c r="T165" s="24">
        <f t="shared" si="90"/>
        <v>0</v>
      </c>
      <c r="U165" s="24">
        <f t="shared" si="90"/>
        <v>0</v>
      </c>
      <c r="V165" s="24">
        <f t="shared" si="90"/>
        <v>0</v>
      </c>
      <c r="W165" s="24">
        <f t="shared" si="90"/>
        <v>0</v>
      </c>
      <c r="X165" s="24">
        <f t="shared" si="90"/>
        <v>0</v>
      </c>
    </row>
    <row r="166" spans="1:24" s="40" customFormat="1" ht="12.75" hidden="1" customHeight="1">
      <c r="A166" s="20"/>
      <c r="B166" s="37" t="s">
        <v>57</v>
      </c>
      <c r="C166" s="21">
        <v>688</v>
      </c>
      <c r="D166" s="22">
        <v>2</v>
      </c>
      <c r="E166" s="27" t="s">
        <v>30</v>
      </c>
      <c r="F166" s="23">
        <v>10000</v>
      </c>
      <c r="G166" s="21"/>
      <c r="H166" s="24">
        <f t="shared" si="89"/>
        <v>102.5</v>
      </c>
      <c r="I166" s="24">
        <f t="shared" si="89"/>
        <v>0</v>
      </c>
      <c r="J166" s="24">
        <f t="shared" si="89"/>
        <v>102.5</v>
      </c>
      <c r="K166" s="24">
        <f t="shared" si="90"/>
        <v>0</v>
      </c>
      <c r="L166" s="24">
        <f t="shared" si="90"/>
        <v>0</v>
      </c>
      <c r="M166" s="24">
        <f t="shared" si="90"/>
        <v>0</v>
      </c>
      <c r="N166" s="24">
        <f t="shared" si="90"/>
        <v>0</v>
      </c>
      <c r="O166" s="24">
        <f t="shared" si="90"/>
        <v>0</v>
      </c>
      <c r="P166" s="24">
        <f t="shared" si="90"/>
        <v>0</v>
      </c>
      <c r="Q166" s="24">
        <f t="shared" si="90"/>
        <v>0</v>
      </c>
      <c r="R166" s="24">
        <f t="shared" si="90"/>
        <v>0</v>
      </c>
      <c r="S166" s="24">
        <f t="shared" si="90"/>
        <v>0</v>
      </c>
      <c r="T166" s="24">
        <f t="shared" si="90"/>
        <v>0</v>
      </c>
      <c r="U166" s="24">
        <f t="shared" si="90"/>
        <v>0</v>
      </c>
      <c r="V166" s="24">
        <f t="shared" si="90"/>
        <v>0</v>
      </c>
      <c r="W166" s="24">
        <f t="shared" si="90"/>
        <v>0</v>
      </c>
      <c r="X166" s="24">
        <f t="shared" si="90"/>
        <v>0</v>
      </c>
    </row>
    <row r="167" spans="1:24" s="40" customFormat="1" ht="24.75" hidden="1" customHeight="1">
      <c r="A167" s="20"/>
      <c r="B167" s="26" t="s">
        <v>58</v>
      </c>
      <c r="C167" s="21">
        <v>688</v>
      </c>
      <c r="D167" s="22">
        <v>2</v>
      </c>
      <c r="E167" s="27" t="s">
        <v>30</v>
      </c>
      <c r="F167" s="23">
        <v>13600</v>
      </c>
      <c r="G167" s="21">
        <v>0</v>
      </c>
      <c r="H167" s="24">
        <f t="shared" si="89"/>
        <v>102.5</v>
      </c>
      <c r="I167" s="24">
        <f t="shared" si="89"/>
        <v>0</v>
      </c>
      <c r="J167" s="24">
        <f t="shared" si="89"/>
        <v>102.5</v>
      </c>
      <c r="K167" s="24">
        <f t="shared" si="90"/>
        <v>0</v>
      </c>
      <c r="L167" s="24">
        <f t="shared" si="90"/>
        <v>0</v>
      </c>
      <c r="M167" s="24">
        <f t="shared" si="90"/>
        <v>0</v>
      </c>
      <c r="N167" s="24">
        <f t="shared" si="90"/>
        <v>0</v>
      </c>
      <c r="O167" s="24">
        <f t="shared" si="90"/>
        <v>0</v>
      </c>
      <c r="P167" s="24">
        <f t="shared" si="90"/>
        <v>0</v>
      </c>
      <c r="Q167" s="24">
        <f t="shared" si="90"/>
        <v>0</v>
      </c>
      <c r="R167" s="24">
        <f t="shared" si="90"/>
        <v>0</v>
      </c>
      <c r="S167" s="24">
        <f t="shared" si="90"/>
        <v>0</v>
      </c>
      <c r="T167" s="24">
        <f t="shared" si="90"/>
        <v>0</v>
      </c>
      <c r="U167" s="24">
        <f t="shared" si="90"/>
        <v>0</v>
      </c>
      <c r="V167" s="24">
        <f t="shared" si="90"/>
        <v>0</v>
      </c>
      <c r="W167" s="24">
        <f t="shared" si="90"/>
        <v>0</v>
      </c>
      <c r="X167" s="24">
        <f t="shared" si="90"/>
        <v>0</v>
      </c>
    </row>
    <row r="168" spans="1:24" s="41" customFormat="1" ht="12.75" hidden="1" customHeight="1">
      <c r="A168" s="20"/>
      <c r="B168" s="30" t="s">
        <v>16</v>
      </c>
      <c r="C168" s="31">
        <v>688</v>
      </c>
      <c r="D168" s="32">
        <v>2</v>
      </c>
      <c r="E168" s="33" t="s">
        <v>30</v>
      </c>
      <c r="F168" s="34">
        <v>13600</v>
      </c>
      <c r="G168" s="31">
        <v>500</v>
      </c>
      <c r="H168" s="35">
        <f>I168+J168</f>
        <v>102.5</v>
      </c>
      <c r="I168" s="35"/>
      <c r="J168" s="35">
        <v>102.5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1:24" s="40" customFormat="1" hidden="1">
      <c r="A169" s="20"/>
      <c r="B169" s="62" t="s">
        <v>18</v>
      </c>
      <c r="C169" s="63">
        <v>688</v>
      </c>
      <c r="D169" s="64">
        <v>5</v>
      </c>
      <c r="E169" s="65">
        <v>0</v>
      </c>
      <c r="F169" s="66">
        <v>0</v>
      </c>
      <c r="G169" s="63">
        <v>0</v>
      </c>
      <c r="H169" s="67">
        <f t="shared" ref="H169:I171" si="91">H170</f>
        <v>105.7</v>
      </c>
      <c r="I169" s="67">
        <f t="shared" si="91"/>
        <v>0</v>
      </c>
      <c r="J169" s="67">
        <f>J170</f>
        <v>105.7</v>
      </c>
      <c r="K169" s="24">
        <f>K170+K176+K182</f>
        <v>0</v>
      </c>
      <c r="L169" s="24">
        <f t="shared" ref="L169:X169" si="92">L170+L176+L182</f>
        <v>0</v>
      </c>
      <c r="M169" s="24">
        <f t="shared" si="92"/>
        <v>0</v>
      </c>
      <c r="N169" s="24">
        <f t="shared" si="92"/>
        <v>0</v>
      </c>
      <c r="O169" s="24">
        <f t="shared" si="92"/>
        <v>0</v>
      </c>
      <c r="P169" s="24">
        <f t="shared" si="92"/>
        <v>0</v>
      </c>
      <c r="Q169" s="24">
        <f t="shared" si="92"/>
        <v>0</v>
      </c>
      <c r="R169" s="24">
        <f t="shared" si="92"/>
        <v>0</v>
      </c>
      <c r="S169" s="24">
        <f t="shared" si="92"/>
        <v>0</v>
      </c>
      <c r="T169" s="24">
        <f t="shared" si="92"/>
        <v>0</v>
      </c>
      <c r="U169" s="24">
        <f t="shared" si="92"/>
        <v>0</v>
      </c>
      <c r="V169" s="24">
        <f t="shared" si="92"/>
        <v>0</v>
      </c>
      <c r="W169" s="24">
        <f t="shared" si="92"/>
        <v>0</v>
      </c>
      <c r="X169" s="24">
        <f t="shared" si="92"/>
        <v>0</v>
      </c>
    </row>
    <row r="170" spans="1:24" s="25" customFormat="1" hidden="1">
      <c r="A170" s="20"/>
      <c r="B170" s="26" t="s">
        <v>25</v>
      </c>
      <c r="C170" s="21">
        <v>688</v>
      </c>
      <c r="D170" s="22">
        <v>5</v>
      </c>
      <c r="E170" s="27" t="s">
        <v>13</v>
      </c>
      <c r="F170" s="23">
        <v>0</v>
      </c>
      <c r="G170" s="21">
        <v>0</v>
      </c>
      <c r="H170" s="24">
        <f t="shared" si="91"/>
        <v>105.7</v>
      </c>
      <c r="I170" s="24">
        <f t="shared" si="91"/>
        <v>0</v>
      </c>
      <c r="J170" s="24">
        <f>J171</f>
        <v>105.7</v>
      </c>
      <c r="K170" s="24">
        <f>K171</f>
        <v>0</v>
      </c>
      <c r="L170" s="24">
        <f t="shared" ref="L170:X171" si="93">L171</f>
        <v>0</v>
      </c>
      <c r="M170" s="24">
        <f t="shared" si="93"/>
        <v>0</v>
      </c>
      <c r="N170" s="24">
        <f t="shared" si="93"/>
        <v>0</v>
      </c>
      <c r="O170" s="24">
        <f t="shared" si="93"/>
        <v>0</v>
      </c>
      <c r="P170" s="24">
        <f t="shared" si="93"/>
        <v>0</v>
      </c>
      <c r="Q170" s="24">
        <f t="shared" si="93"/>
        <v>0</v>
      </c>
      <c r="R170" s="24">
        <f t="shared" si="93"/>
        <v>0</v>
      </c>
      <c r="S170" s="24">
        <f t="shared" si="93"/>
        <v>0</v>
      </c>
      <c r="T170" s="24">
        <f t="shared" si="93"/>
        <v>0</v>
      </c>
      <c r="U170" s="24">
        <f t="shared" si="93"/>
        <v>0</v>
      </c>
      <c r="V170" s="24">
        <f t="shared" si="93"/>
        <v>0</v>
      </c>
      <c r="W170" s="24">
        <f t="shared" si="93"/>
        <v>0</v>
      </c>
      <c r="X170" s="24">
        <f t="shared" si="93"/>
        <v>0</v>
      </c>
    </row>
    <row r="171" spans="1:24" s="25" customFormat="1" ht="12.75" hidden="1" customHeight="1">
      <c r="A171" s="20"/>
      <c r="B171" s="26" t="s">
        <v>28</v>
      </c>
      <c r="C171" s="21">
        <v>688</v>
      </c>
      <c r="D171" s="22">
        <v>5</v>
      </c>
      <c r="E171" s="27" t="s">
        <v>13</v>
      </c>
      <c r="F171" s="23">
        <v>3510500</v>
      </c>
      <c r="G171" s="21">
        <v>0</v>
      </c>
      <c r="H171" s="24">
        <f t="shared" si="91"/>
        <v>105.7</v>
      </c>
      <c r="I171" s="24">
        <f t="shared" si="91"/>
        <v>0</v>
      </c>
      <c r="J171" s="24">
        <f>J172</f>
        <v>105.7</v>
      </c>
      <c r="K171" s="24">
        <f>K172</f>
        <v>0</v>
      </c>
      <c r="L171" s="24">
        <f t="shared" si="93"/>
        <v>0</v>
      </c>
      <c r="M171" s="24">
        <f t="shared" si="93"/>
        <v>0</v>
      </c>
      <c r="N171" s="24">
        <f t="shared" si="93"/>
        <v>0</v>
      </c>
      <c r="O171" s="24">
        <f t="shared" si="93"/>
        <v>0</v>
      </c>
      <c r="P171" s="24">
        <f t="shared" si="93"/>
        <v>0</v>
      </c>
      <c r="Q171" s="24">
        <f t="shared" si="93"/>
        <v>0</v>
      </c>
      <c r="R171" s="24">
        <f t="shared" si="93"/>
        <v>0</v>
      </c>
      <c r="S171" s="24">
        <f t="shared" si="93"/>
        <v>0</v>
      </c>
      <c r="T171" s="24">
        <f t="shared" si="93"/>
        <v>0</v>
      </c>
      <c r="U171" s="24">
        <f t="shared" si="93"/>
        <v>0</v>
      </c>
      <c r="V171" s="24">
        <f t="shared" si="93"/>
        <v>0</v>
      </c>
      <c r="W171" s="24">
        <f t="shared" si="93"/>
        <v>0</v>
      </c>
      <c r="X171" s="24">
        <f t="shared" si="93"/>
        <v>0</v>
      </c>
    </row>
    <row r="172" spans="1:24" s="36" customFormat="1" ht="12.75" hidden="1" customHeight="1">
      <c r="A172" s="20"/>
      <c r="B172" s="30" t="s">
        <v>23</v>
      </c>
      <c r="C172" s="31">
        <v>688</v>
      </c>
      <c r="D172" s="32">
        <v>5</v>
      </c>
      <c r="E172" s="33" t="s">
        <v>13</v>
      </c>
      <c r="F172" s="34">
        <v>3510500</v>
      </c>
      <c r="G172" s="31">
        <v>6</v>
      </c>
      <c r="H172" s="35">
        <f>I172+J172</f>
        <v>105.7</v>
      </c>
      <c r="I172" s="35"/>
      <c r="J172" s="35">
        <v>105.7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1:24" s="40" customFormat="1" ht="12.75" hidden="1" customHeight="1">
      <c r="A173" s="20"/>
      <c r="B173" s="62" t="s">
        <v>41</v>
      </c>
      <c r="C173" s="63">
        <v>688</v>
      </c>
      <c r="D173" s="64">
        <v>8</v>
      </c>
      <c r="E173" s="68"/>
      <c r="F173" s="66">
        <v>0</v>
      </c>
      <c r="G173" s="63">
        <v>0</v>
      </c>
      <c r="H173" s="67">
        <f>H174</f>
        <v>1911.1000000000001</v>
      </c>
      <c r="I173" s="67">
        <f>I174</f>
        <v>0</v>
      </c>
      <c r="J173" s="67">
        <f>J174</f>
        <v>1911.1000000000001</v>
      </c>
      <c r="K173" s="24">
        <f t="shared" ref="K173:X173" si="94">K174+K247</f>
        <v>0</v>
      </c>
      <c r="L173" s="24">
        <f t="shared" si="94"/>
        <v>0</v>
      </c>
      <c r="M173" s="24">
        <f t="shared" si="94"/>
        <v>0</v>
      </c>
      <c r="N173" s="24">
        <f t="shared" si="94"/>
        <v>0</v>
      </c>
      <c r="O173" s="24">
        <f t="shared" si="94"/>
        <v>0</v>
      </c>
      <c r="P173" s="24">
        <f t="shared" si="94"/>
        <v>0</v>
      </c>
      <c r="Q173" s="24">
        <f t="shared" si="94"/>
        <v>0</v>
      </c>
      <c r="R173" s="24">
        <f t="shared" si="94"/>
        <v>0</v>
      </c>
      <c r="S173" s="24">
        <f t="shared" si="94"/>
        <v>0</v>
      </c>
      <c r="T173" s="24">
        <f t="shared" si="94"/>
        <v>0</v>
      </c>
      <c r="U173" s="24">
        <f t="shared" si="94"/>
        <v>0</v>
      </c>
      <c r="V173" s="24">
        <f t="shared" si="94"/>
        <v>0</v>
      </c>
      <c r="W173" s="24">
        <f t="shared" si="94"/>
        <v>0</v>
      </c>
      <c r="X173" s="24">
        <f t="shared" si="94"/>
        <v>0</v>
      </c>
    </row>
    <row r="174" spans="1:24" s="25" customFormat="1" ht="12.75" hidden="1" customHeight="1">
      <c r="A174" s="20"/>
      <c r="B174" s="26" t="s">
        <v>42</v>
      </c>
      <c r="C174" s="21">
        <v>688</v>
      </c>
      <c r="D174" s="22">
        <v>8</v>
      </c>
      <c r="E174" s="27" t="s">
        <v>20</v>
      </c>
      <c r="F174" s="23">
        <v>0</v>
      </c>
      <c r="G174" s="21">
        <v>0</v>
      </c>
      <c r="H174" s="24">
        <f>H175+H178</f>
        <v>1911.1000000000001</v>
      </c>
      <c r="I174" s="24">
        <f>I175+I178</f>
        <v>0</v>
      </c>
      <c r="J174" s="24">
        <f>J175+J178</f>
        <v>1911.1000000000001</v>
      </c>
      <c r="K174" s="24">
        <f t="shared" ref="K174:X174" si="95">K181+K184+K244</f>
        <v>0</v>
      </c>
      <c r="L174" s="24">
        <f t="shared" si="95"/>
        <v>0</v>
      </c>
      <c r="M174" s="24">
        <f t="shared" si="95"/>
        <v>0</v>
      </c>
      <c r="N174" s="24">
        <f t="shared" si="95"/>
        <v>0</v>
      </c>
      <c r="O174" s="24">
        <f t="shared" si="95"/>
        <v>0</v>
      </c>
      <c r="P174" s="24">
        <f t="shared" si="95"/>
        <v>0</v>
      </c>
      <c r="Q174" s="24">
        <f t="shared" si="95"/>
        <v>0</v>
      </c>
      <c r="R174" s="24">
        <f t="shared" si="95"/>
        <v>0</v>
      </c>
      <c r="S174" s="24">
        <f t="shared" si="95"/>
        <v>0</v>
      </c>
      <c r="T174" s="24">
        <f t="shared" si="95"/>
        <v>0</v>
      </c>
      <c r="U174" s="24">
        <f t="shared" si="95"/>
        <v>0</v>
      </c>
      <c r="V174" s="24">
        <f t="shared" si="95"/>
        <v>0</v>
      </c>
      <c r="W174" s="24">
        <f t="shared" si="95"/>
        <v>0</v>
      </c>
      <c r="X174" s="24">
        <f t="shared" si="95"/>
        <v>0</v>
      </c>
    </row>
    <row r="175" spans="1:24" s="25" customFormat="1" ht="25.5" hidden="1" customHeight="1">
      <c r="A175" s="20"/>
      <c r="B175" s="37" t="s">
        <v>103</v>
      </c>
      <c r="C175" s="21">
        <v>688</v>
      </c>
      <c r="D175" s="22">
        <v>8</v>
      </c>
      <c r="E175" s="27" t="s">
        <v>20</v>
      </c>
      <c r="F175" s="23">
        <v>4400000</v>
      </c>
      <c r="G175" s="21"/>
      <c r="H175" s="24">
        <f t="shared" ref="H175:J176" si="96">H176</f>
        <v>1460.4</v>
      </c>
      <c r="I175" s="24">
        <f t="shared" si="96"/>
        <v>0</v>
      </c>
      <c r="J175" s="24">
        <f t="shared" si="96"/>
        <v>1460.4</v>
      </c>
      <c r="K175" s="24">
        <f t="shared" ref="K175:X176" si="97">K176</f>
        <v>0</v>
      </c>
      <c r="L175" s="24">
        <f t="shared" si="97"/>
        <v>0</v>
      </c>
      <c r="M175" s="24">
        <f t="shared" si="97"/>
        <v>0</v>
      </c>
      <c r="N175" s="24">
        <f t="shared" si="97"/>
        <v>0</v>
      </c>
      <c r="O175" s="24">
        <f t="shared" si="97"/>
        <v>0</v>
      </c>
      <c r="P175" s="24">
        <f t="shared" si="97"/>
        <v>0</v>
      </c>
      <c r="Q175" s="24">
        <f t="shared" si="97"/>
        <v>0</v>
      </c>
      <c r="R175" s="24">
        <f t="shared" si="97"/>
        <v>0</v>
      </c>
      <c r="S175" s="24">
        <f t="shared" si="97"/>
        <v>0</v>
      </c>
      <c r="T175" s="24">
        <f t="shared" si="97"/>
        <v>0</v>
      </c>
      <c r="U175" s="24">
        <f t="shared" si="97"/>
        <v>0</v>
      </c>
      <c r="V175" s="24">
        <f t="shared" si="97"/>
        <v>0</v>
      </c>
      <c r="W175" s="24">
        <f t="shared" si="97"/>
        <v>0</v>
      </c>
      <c r="X175" s="24">
        <f t="shared" si="97"/>
        <v>0</v>
      </c>
    </row>
    <row r="176" spans="1:24" s="25" customFormat="1" ht="12.75" hidden="1" customHeight="1">
      <c r="A176" s="20"/>
      <c r="B176" s="26" t="s">
        <v>37</v>
      </c>
      <c r="C176" s="21">
        <v>688</v>
      </c>
      <c r="D176" s="22">
        <v>8</v>
      </c>
      <c r="E176" s="27" t="s">
        <v>20</v>
      </c>
      <c r="F176" s="23">
        <v>4409900</v>
      </c>
      <c r="G176" s="21">
        <v>0</v>
      </c>
      <c r="H176" s="24">
        <f t="shared" si="96"/>
        <v>1460.4</v>
      </c>
      <c r="I176" s="24">
        <f t="shared" si="96"/>
        <v>0</v>
      </c>
      <c r="J176" s="24">
        <f t="shared" si="96"/>
        <v>1460.4</v>
      </c>
      <c r="K176" s="24">
        <f t="shared" si="97"/>
        <v>0</v>
      </c>
      <c r="L176" s="24">
        <f t="shared" si="97"/>
        <v>0</v>
      </c>
      <c r="M176" s="24">
        <f t="shared" si="97"/>
        <v>0</v>
      </c>
      <c r="N176" s="24">
        <f t="shared" si="97"/>
        <v>0</v>
      </c>
      <c r="O176" s="24">
        <f t="shared" si="97"/>
        <v>0</v>
      </c>
      <c r="P176" s="24">
        <f t="shared" si="97"/>
        <v>0</v>
      </c>
      <c r="Q176" s="24">
        <f t="shared" si="97"/>
        <v>0</v>
      </c>
      <c r="R176" s="24">
        <f t="shared" si="97"/>
        <v>0</v>
      </c>
      <c r="S176" s="24">
        <f t="shared" si="97"/>
        <v>0</v>
      </c>
      <c r="T176" s="24">
        <f t="shared" si="97"/>
        <v>0</v>
      </c>
      <c r="U176" s="24">
        <f t="shared" si="97"/>
        <v>0</v>
      </c>
      <c r="V176" s="24">
        <f t="shared" si="97"/>
        <v>0</v>
      </c>
      <c r="W176" s="24">
        <f t="shared" si="97"/>
        <v>0</v>
      </c>
      <c r="X176" s="24">
        <f t="shared" si="97"/>
        <v>0</v>
      </c>
    </row>
    <row r="177" spans="1:24" s="25" customFormat="1" ht="12.75" hidden="1" customHeight="1">
      <c r="A177" s="20"/>
      <c r="B177" s="30" t="s">
        <v>38</v>
      </c>
      <c r="C177" s="31">
        <v>688</v>
      </c>
      <c r="D177" s="32">
        <v>8</v>
      </c>
      <c r="E177" s="33" t="s">
        <v>20</v>
      </c>
      <c r="F177" s="34">
        <v>4409900</v>
      </c>
      <c r="G177" s="31">
        <v>1</v>
      </c>
      <c r="H177" s="35">
        <f>I177+J177</f>
        <v>1460.4</v>
      </c>
      <c r="I177" s="35"/>
      <c r="J177" s="35">
        <v>1460.4</v>
      </c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 s="25" customFormat="1" ht="12.75" hidden="1" customHeight="1">
      <c r="A178" s="20"/>
      <c r="B178" s="37" t="s">
        <v>104</v>
      </c>
      <c r="C178" s="21">
        <v>688</v>
      </c>
      <c r="D178" s="22">
        <v>8</v>
      </c>
      <c r="E178" s="27" t="s">
        <v>20</v>
      </c>
      <c r="F178" s="23">
        <v>4420000</v>
      </c>
      <c r="G178" s="15"/>
      <c r="H178" s="24">
        <f t="shared" ref="H178:J179" si="98">H179</f>
        <v>450.7</v>
      </c>
      <c r="I178" s="24">
        <f t="shared" si="98"/>
        <v>0</v>
      </c>
      <c r="J178" s="24">
        <f t="shared" si="98"/>
        <v>450.7</v>
      </c>
      <c r="K178" s="24">
        <f t="shared" ref="K178:X179" si="99">K179</f>
        <v>0</v>
      </c>
      <c r="L178" s="24">
        <f t="shared" si="99"/>
        <v>0</v>
      </c>
      <c r="M178" s="24">
        <f t="shared" si="99"/>
        <v>0</v>
      </c>
      <c r="N178" s="24">
        <f t="shared" si="99"/>
        <v>0</v>
      </c>
      <c r="O178" s="24">
        <f t="shared" si="99"/>
        <v>0</v>
      </c>
      <c r="P178" s="24">
        <f t="shared" si="99"/>
        <v>0</v>
      </c>
      <c r="Q178" s="24">
        <f t="shared" si="99"/>
        <v>0</v>
      </c>
      <c r="R178" s="24">
        <f t="shared" si="99"/>
        <v>0</v>
      </c>
      <c r="S178" s="24">
        <f t="shared" si="99"/>
        <v>0</v>
      </c>
      <c r="T178" s="24">
        <f t="shared" si="99"/>
        <v>0</v>
      </c>
      <c r="U178" s="24">
        <f t="shared" si="99"/>
        <v>0</v>
      </c>
      <c r="V178" s="24">
        <f t="shared" si="99"/>
        <v>0</v>
      </c>
      <c r="W178" s="24">
        <f t="shared" si="99"/>
        <v>0</v>
      </c>
      <c r="X178" s="24">
        <f t="shared" si="99"/>
        <v>0</v>
      </c>
    </row>
    <row r="179" spans="1:24" s="25" customFormat="1" ht="12.75" hidden="1" customHeight="1">
      <c r="A179" s="20"/>
      <c r="B179" s="26" t="s">
        <v>37</v>
      </c>
      <c r="C179" s="21">
        <v>688</v>
      </c>
      <c r="D179" s="22">
        <v>8</v>
      </c>
      <c r="E179" s="27" t="s">
        <v>20</v>
      </c>
      <c r="F179" s="23">
        <v>4429900</v>
      </c>
      <c r="G179" s="21">
        <v>0</v>
      </c>
      <c r="H179" s="24">
        <f t="shared" si="98"/>
        <v>450.7</v>
      </c>
      <c r="I179" s="24">
        <f t="shared" si="98"/>
        <v>0</v>
      </c>
      <c r="J179" s="24">
        <f t="shared" si="98"/>
        <v>450.7</v>
      </c>
      <c r="K179" s="24">
        <f t="shared" si="99"/>
        <v>0</v>
      </c>
      <c r="L179" s="24">
        <f t="shared" si="99"/>
        <v>0</v>
      </c>
      <c r="M179" s="24">
        <f t="shared" si="99"/>
        <v>0</v>
      </c>
      <c r="N179" s="24">
        <f t="shared" si="99"/>
        <v>0</v>
      </c>
      <c r="O179" s="24">
        <f t="shared" si="99"/>
        <v>0</v>
      </c>
      <c r="P179" s="24">
        <f t="shared" si="99"/>
        <v>0</v>
      </c>
      <c r="Q179" s="24">
        <f t="shared" si="99"/>
        <v>0</v>
      </c>
      <c r="R179" s="24">
        <f t="shared" si="99"/>
        <v>0</v>
      </c>
      <c r="S179" s="24">
        <f t="shared" si="99"/>
        <v>0</v>
      </c>
      <c r="T179" s="24">
        <f t="shared" si="99"/>
        <v>0</v>
      </c>
      <c r="U179" s="24">
        <f t="shared" si="99"/>
        <v>0</v>
      </c>
      <c r="V179" s="24">
        <f t="shared" si="99"/>
        <v>0</v>
      </c>
      <c r="W179" s="24">
        <f t="shared" si="99"/>
        <v>0</v>
      </c>
      <c r="X179" s="24">
        <f t="shared" si="99"/>
        <v>0</v>
      </c>
    </row>
    <row r="180" spans="1:24" s="25" customFormat="1" ht="12.75" hidden="1" customHeight="1">
      <c r="A180" s="20"/>
      <c r="B180" s="30" t="s">
        <v>38</v>
      </c>
      <c r="C180" s="31">
        <v>688</v>
      </c>
      <c r="D180" s="32">
        <v>8</v>
      </c>
      <c r="E180" s="33" t="s">
        <v>20</v>
      </c>
      <c r="F180" s="34">
        <v>4429900</v>
      </c>
      <c r="G180" s="31">
        <v>1</v>
      </c>
      <c r="H180" s="35">
        <f>I180+J180</f>
        <v>450.7</v>
      </c>
      <c r="I180" s="35"/>
      <c r="J180" s="35">
        <v>450.7</v>
      </c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1:24" s="40" customFormat="1" ht="12.75" hidden="1" customHeight="1">
      <c r="A181" s="20"/>
      <c r="B181" s="38"/>
      <c r="C181" s="31"/>
      <c r="D181" s="32"/>
      <c r="E181" s="39"/>
      <c r="F181" s="34"/>
      <c r="G181" s="31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s="40" customFormat="1" ht="12.75" hidden="1" customHeight="1">
      <c r="A182" s="20"/>
      <c r="B182" s="75" t="s">
        <v>62</v>
      </c>
      <c r="C182" s="70">
        <v>689</v>
      </c>
      <c r="D182" s="71">
        <v>0</v>
      </c>
      <c r="E182" s="72">
        <v>0</v>
      </c>
      <c r="F182" s="73">
        <v>0</v>
      </c>
      <c r="G182" s="70">
        <v>0</v>
      </c>
      <c r="H182" s="74">
        <f>H183+H190+H195</f>
        <v>20367.200000000004</v>
      </c>
      <c r="I182" s="74">
        <f>I183+I190+I195</f>
        <v>0</v>
      </c>
      <c r="J182" s="74">
        <f>J183+J190+J195</f>
        <v>20367.200000000004</v>
      </c>
      <c r="K182" s="51">
        <f>K183+K190</f>
        <v>0</v>
      </c>
      <c r="L182" s="51">
        <f t="shared" ref="L182:X182" si="100">L183+L190</f>
        <v>0</v>
      </c>
      <c r="M182" s="51">
        <f t="shared" si="100"/>
        <v>0</v>
      </c>
      <c r="N182" s="51">
        <f t="shared" si="100"/>
        <v>0</v>
      </c>
      <c r="O182" s="51">
        <f t="shared" si="100"/>
        <v>0</v>
      </c>
      <c r="P182" s="51">
        <f t="shared" si="100"/>
        <v>0</v>
      </c>
      <c r="Q182" s="51">
        <f t="shared" si="100"/>
        <v>0</v>
      </c>
      <c r="R182" s="51">
        <f t="shared" si="100"/>
        <v>0</v>
      </c>
      <c r="S182" s="51">
        <f t="shared" si="100"/>
        <v>0</v>
      </c>
      <c r="T182" s="51">
        <f t="shared" si="100"/>
        <v>0</v>
      </c>
      <c r="U182" s="51">
        <f t="shared" si="100"/>
        <v>0</v>
      </c>
      <c r="V182" s="51">
        <f t="shared" si="100"/>
        <v>0</v>
      </c>
      <c r="W182" s="51">
        <f t="shared" si="100"/>
        <v>0</v>
      </c>
      <c r="X182" s="51">
        <f t="shared" si="100"/>
        <v>0</v>
      </c>
    </row>
    <row r="183" spans="1:24" s="40" customFormat="1" ht="12.75" customHeight="1">
      <c r="A183" s="20"/>
      <c r="B183" s="62" t="s">
        <v>11</v>
      </c>
      <c r="C183" s="63">
        <v>689</v>
      </c>
      <c r="D183" s="64">
        <v>1</v>
      </c>
      <c r="E183" s="65">
        <v>0</v>
      </c>
      <c r="F183" s="66">
        <v>0</v>
      </c>
      <c r="G183" s="63">
        <v>0</v>
      </c>
      <c r="H183" s="67">
        <f t="shared" ref="H183:K184" si="101">H184</f>
        <v>1612.5</v>
      </c>
      <c r="I183" s="67">
        <f t="shared" si="101"/>
        <v>0</v>
      </c>
      <c r="J183" s="67">
        <f t="shared" si="101"/>
        <v>1612.5</v>
      </c>
      <c r="K183" s="24">
        <f t="shared" si="101"/>
        <v>0</v>
      </c>
      <c r="L183" s="24">
        <f t="shared" ref="L183:X184" si="102">L184</f>
        <v>0</v>
      </c>
      <c r="M183" s="24">
        <f t="shared" si="102"/>
        <v>0</v>
      </c>
      <c r="N183" s="24">
        <f t="shared" si="102"/>
        <v>0</v>
      </c>
      <c r="O183" s="24">
        <f t="shared" si="102"/>
        <v>0</v>
      </c>
      <c r="P183" s="24">
        <f t="shared" si="102"/>
        <v>0</v>
      </c>
      <c r="Q183" s="24">
        <f t="shared" si="102"/>
        <v>0</v>
      </c>
      <c r="R183" s="24">
        <f t="shared" si="102"/>
        <v>0</v>
      </c>
      <c r="S183" s="24">
        <f t="shared" si="102"/>
        <v>0</v>
      </c>
      <c r="T183" s="24">
        <f t="shared" si="102"/>
        <v>0</v>
      </c>
      <c r="U183" s="24">
        <f t="shared" si="102"/>
        <v>0</v>
      </c>
      <c r="V183" s="24">
        <f t="shared" si="102"/>
        <v>0</v>
      </c>
      <c r="W183" s="24">
        <f t="shared" si="102"/>
        <v>0</v>
      </c>
      <c r="X183" s="24">
        <f t="shared" si="102"/>
        <v>0</v>
      </c>
    </row>
    <row r="184" spans="1:24" s="40" customFormat="1" ht="37.5" customHeight="1">
      <c r="A184" s="20"/>
      <c r="B184" s="26" t="s">
        <v>52</v>
      </c>
      <c r="C184" s="21">
        <v>689</v>
      </c>
      <c r="D184" s="22">
        <v>1</v>
      </c>
      <c r="E184" s="27" t="s">
        <v>53</v>
      </c>
      <c r="F184" s="23">
        <v>0</v>
      </c>
      <c r="G184" s="21">
        <v>0</v>
      </c>
      <c r="H184" s="24">
        <f t="shared" si="101"/>
        <v>1612.5</v>
      </c>
      <c r="I184" s="24">
        <f t="shared" si="101"/>
        <v>0</v>
      </c>
      <c r="J184" s="24">
        <f t="shared" si="101"/>
        <v>1612.5</v>
      </c>
      <c r="K184" s="24">
        <f t="shared" si="101"/>
        <v>0</v>
      </c>
      <c r="L184" s="24">
        <f t="shared" si="102"/>
        <v>0</v>
      </c>
      <c r="M184" s="24">
        <f t="shared" si="102"/>
        <v>0</v>
      </c>
      <c r="N184" s="24">
        <f t="shared" si="102"/>
        <v>0</v>
      </c>
      <c r="O184" s="24">
        <f t="shared" si="102"/>
        <v>0</v>
      </c>
      <c r="P184" s="24">
        <f t="shared" si="102"/>
        <v>0</v>
      </c>
      <c r="Q184" s="24">
        <f t="shared" si="102"/>
        <v>0</v>
      </c>
      <c r="R184" s="24">
        <f t="shared" si="102"/>
        <v>0</v>
      </c>
      <c r="S184" s="24">
        <f t="shared" si="102"/>
        <v>0</v>
      </c>
      <c r="T184" s="24">
        <f t="shared" si="102"/>
        <v>0</v>
      </c>
      <c r="U184" s="24">
        <f t="shared" si="102"/>
        <v>0</v>
      </c>
      <c r="V184" s="24">
        <f t="shared" si="102"/>
        <v>0</v>
      </c>
      <c r="W184" s="24">
        <f t="shared" si="102"/>
        <v>0</v>
      </c>
      <c r="X184" s="24">
        <f t="shared" si="102"/>
        <v>0</v>
      </c>
    </row>
    <row r="185" spans="1:24" s="40" customFormat="1" ht="37.5" customHeight="1">
      <c r="A185" s="20"/>
      <c r="B185" s="28" t="s">
        <v>14</v>
      </c>
      <c r="C185" s="21">
        <v>689</v>
      </c>
      <c r="D185" s="22">
        <v>1</v>
      </c>
      <c r="E185" s="27" t="s">
        <v>53</v>
      </c>
      <c r="F185" s="23">
        <v>20000</v>
      </c>
      <c r="G185" s="21"/>
      <c r="H185" s="24">
        <f>H186+H188</f>
        <v>1612.5</v>
      </c>
      <c r="I185" s="24">
        <f>I186+I188</f>
        <v>0</v>
      </c>
      <c r="J185" s="24">
        <f>J186+J188</f>
        <v>1612.5</v>
      </c>
      <c r="K185" s="24">
        <f>K186+K188</f>
        <v>0</v>
      </c>
      <c r="L185" s="24">
        <f t="shared" ref="L185:X185" si="103">L186+L188</f>
        <v>0</v>
      </c>
      <c r="M185" s="24">
        <f t="shared" si="103"/>
        <v>0</v>
      </c>
      <c r="N185" s="24">
        <f t="shared" si="103"/>
        <v>0</v>
      </c>
      <c r="O185" s="24">
        <f t="shared" si="103"/>
        <v>0</v>
      </c>
      <c r="P185" s="24">
        <f t="shared" si="103"/>
        <v>0</v>
      </c>
      <c r="Q185" s="24">
        <f t="shared" si="103"/>
        <v>0</v>
      </c>
      <c r="R185" s="24">
        <f t="shared" si="103"/>
        <v>0</v>
      </c>
      <c r="S185" s="24">
        <f t="shared" si="103"/>
        <v>0</v>
      </c>
      <c r="T185" s="24">
        <f t="shared" si="103"/>
        <v>0</v>
      </c>
      <c r="U185" s="24">
        <f t="shared" si="103"/>
        <v>0</v>
      </c>
      <c r="V185" s="24">
        <f t="shared" si="103"/>
        <v>0</v>
      </c>
      <c r="W185" s="24">
        <f t="shared" si="103"/>
        <v>0</v>
      </c>
      <c r="X185" s="24">
        <f t="shared" si="103"/>
        <v>0</v>
      </c>
    </row>
    <row r="186" spans="1:24" s="40" customFormat="1" ht="12.75" customHeight="1">
      <c r="A186" s="20"/>
      <c r="B186" s="26" t="s">
        <v>17</v>
      </c>
      <c r="C186" s="21">
        <v>689</v>
      </c>
      <c r="D186" s="22">
        <v>1</v>
      </c>
      <c r="E186" s="27" t="s">
        <v>53</v>
      </c>
      <c r="F186" s="23">
        <v>20400</v>
      </c>
      <c r="G186" s="21">
        <v>0</v>
      </c>
      <c r="H186" s="24">
        <f>H187</f>
        <v>1374.9349999999999</v>
      </c>
      <c r="I186" s="24">
        <f>I187</f>
        <v>0</v>
      </c>
      <c r="J186" s="24">
        <f>J187</f>
        <v>1374.9349999999999</v>
      </c>
      <c r="K186" s="24">
        <f>K187</f>
        <v>0</v>
      </c>
      <c r="L186" s="24">
        <f t="shared" ref="L186:X186" si="104">L187</f>
        <v>0</v>
      </c>
      <c r="M186" s="24">
        <f t="shared" si="104"/>
        <v>0</v>
      </c>
      <c r="N186" s="24">
        <f t="shared" si="104"/>
        <v>0</v>
      </c>
      <c r="O186" s="24">
        <f t="shared" si="104"/>
        <v>0</v>
      </c>
      <c r="P186" s="24">
        <f t="shared" si="104"/>
        <v>0</v>
      </c>
      <c r="Q186" s="24">
        <f t="shared" si="104"/>
        <v>0</v>
      </c>
      <c r="R186" s="24">
        <f t="shared" si="104"/>
        <v>0</v>
      </c>
      <c r="S186" s="24">
        <f t="shared" si="104"/>
        <v>0</v>
      </c>
      <c r="T186" s="24">
        <f t="shared" si="104"/>
        <v>0</v>
      </c>
      <c r="U186" s="24">
        <f t="shared" si="104"/>
        <v>0</v>
      </c>
      <c r="V186" s="24">
        <f t="shared" si="104"/>
        <v>0</v>
      </c>
      <c r="W186" s="24">
        <f t="shared" si="104"/>
        <v>0</v>
      </c>
      <c r="X186" s="24">
        <f t="shared" si="104"/>
        <v>0</v>
      </c>
    </row>
    <row r="187" spans="1:24" s="41" customFormat="1" ht="12.75" customHeight="1">
      <c r="A187" s="20"/>
      <c r="B187" s="30" t="s">
        <v>16</v>
      </c>
      <c r="C187" s="31">
        <v>689</v>
      </c>
      <c r="D187" s="32">
        <v>1</v>
      </c>
      <c r="E187" s="33" t="s">
        <v>53</v>
      </c>
      <c r="F187" s="34">
        <v>20400</v>
      </c>
      <c r="G187" s="31">
        <v>500</v>
      </c>
      <c r="H187" s="35">
        <f>I187+J187</f>
        <v>1374.9349999999999</v>
      </c>
      <c r="I187" s="35"/>
      <c r="J187" s="35">
        <v>1374.9349999999999</v>
      </c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1:24" s="40" customFormat="1" ht="24" customHeight="1">
      <c r="A188" s="20"/>
      <c r="B188" s="26" t="s">
        <v>54</v>
      </c>
      <c r="C188" s="21">
        <v>689</v>
      </c>
      <c r="D188" s="22">
        <v>1</v>
      </c>
      <c r="E188" s="27" t="s">
        <v>53</v>
      </c>
      <c r="F188" s="23">
        <v>20800</v>
      </c>
      <c r="G188" s="21">
        <v>0</v>
      </c>
      <c r="H188" s="24">
        <f>H189</f>
        <v>237.565</v>
      </c>
      <c r="I188" s="24">
        <f>I189</f>
        <v>0</v>
      </c>
      <c r="J188" s="24">
        <f>J189</f>
        <v>237.565</v>
      </c>
      <c r="K188" s="24">
        <f>K189</f>
        <v>0</v>
      </c>
      <c r="L188" s="24">
        <f t="shared" ref="L188:X188" si="105">L189</f>
        <v>0</v>
      </c>
      <c r="M188" s="24">
        <f t="shared" si="105"/>
        <v>0</v>
      </c>
      <c r="N188" s="24">
        <f t="shared" si="105"/>
        <v>0</v>
      </c>
      <c r="O188" s="24">
        <f t="shared" si="105"/>
        <v>0</v>
      </c>
      <c r="P188" s="24">
        <f t="shared" si="105"/>
        <v>0</v>
      </c>
      <c r="Q188" s="24">
        <f t="shared" si="105"/>
        <v>0</v>
      </c>
      <c r="R188" s="24">
        <f t="shared" si="105"/>
        <v>0</v>
      </c>
      <c r="S188" s="24">
        <f t="shared" si="105"/>
        <v>0</v>
      </c>
      <c r="T188" s="24">
        <f t="shared" si="105"/>
        <v>0</v>
      </c>
      <c r="U188" s="24">
        <f t="shared" si="105"/>
        <v>0</v>
      </c>
      <c r="V188" s="24">
        <f t="shared" si="105"/>
        <v>0</v>
      </c>
      <c r="W188" s="24">
        <f t="shared" si="105"/>
        <v>0</v>
      </c>
      <c r="X188" s="24">
        <f t="shared" si="105"/>
        <v>0</v>
      </c>
    </row>
    <row r="189" spans="1:24" s="41" customFormat="1" ht="12.75" customHeight="1">
      <c r="A189" s="20"/>
      <c r="B189" s="30" t="s">
        <v>16</v>
      </c>
      <c r="C189" s="31">
        <v>689</v>
      </c>
      <c r="D189" s="32">
        <v>1</v>
      </c>
      <c r="E189" s="33" t="s">
        <v>53</v>
      </c>
      <c r="F189" s="34">
        <v>20800</v>
      </c>
      <c r="G189" s="31">
        <v>500</v>
      </c>
      <c r="H189" s="35">
        <f>I189+J189</f>
        <v>237.565</v>
      </c>
      <c r="I189" s="35"/>
      <c r="J189" s="35">
        <v>237.565</v>
      </c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</row>
    <row r="190" spans="1:24" s="40" customFormat="1" ht="12.75" hidden="1" customHeight="1">
      <c r="A190" s="20"/>
      <c r="B190" s="62" t="s">
        <v>55</v>
      </c>
      <c r="C190" s="63">
        <v>689</v>
      </c>
      <c r="D190" s="64">
        <v>2</v>
      </c>
      <c r="E190" s="65">
        <v>0</v>
      </c>
      <c r="F190" s="66">
        <v>0</v>
      </c>
      <c r="G190" s="63">
        <v>0</v>
      </c>
      <c r="H190" s="67">
        <f t="shared" ref="H190:X193" si="106">H191</f>
        <v>204.9</v>
      </c>
      <c r="I190" s="67">
        <f t="shared" si="106"/>
        <v>0</v>
      </c>
      <c r="J190" s="67">
        <f t="shared" si="106"/>
        <v>204.9</v>
      </c>
      <c r="K190" s="24">
        <f t="shared" si="106"/>
        <v>0</v>
      </c>
      <c r="L190" s="24">
        <f t="shared" si="106"/>
        <v>0</v>
      </c>
      <c r="M190" s="24">
        <f t="shared" si="106"/>
        <v>0</v>
      </c>
      <c r="N190" s="24">
        <f t="shared" si="106"/>
        <v>0</v>
      </c>
      <c r="O190" s="24">
        <f t="shared" si="106"/>
        <v>0</v>
      </c>
      <c r="P190" s="24">
        <f t="shared" si="106"/>
        <v>0</v>
      </c>
      <c r="Q190" s="24">
        <f t="shared" si="106"/>
        <v>0</v>
      </c>
      <c r="R190" s="24">
        <f t="shared" si="106"/>
        <v>0</v>
      </c>
      <c r="S190" s="24">
        <f t="shared" si="106"/>
        <v>0</v>
      </c>
      <c r="T190" s="24">
        <f t="shared" si="106"/>
        <v>0</v>
      </c>
      <c r="U190" s="24">
        <f t="shared" si="106"/>
        <v>0</v>
      </c>
      <c r="V190" s="24">
        <f t="shared" si="106"/>
        <v>0</v>
      </c>
      <c r="W190" s="24">
        <f t="shared" si="106"/>
        <v>0</v>
      </c>
      <c r="X190" s="24">
        <f t="shared" si="106"/>
        <v>0</v>
      </c>
    </row>
    <row r="191" spans="1:24" s="40" customFormat="1" ht="12.75" hidden="1" customHeight="1">
      <c r="A191" s="20"/>
      <c r="B191" s="26" t="s">
        <v>56</v>
      </c>
      <c r="C191" s="21">
        <v>689</v>
      </c>
      <c r="D191" s="22">
        <v>2</v>
      </c>
      <c r="E191" s="27" t="s">
        <v>30</v>
      </c>
      <c r="F191" s="23">
        <v>0</v>
      </c>
      <c r="G191" s="21">
        <v>0</v>
      </c>
      <c r="H191" s="24">
        <f t="shared" si="106"/>
        <v>204.9</v>
      </c>
      <c r="I191" s="24">
        <f t="shared" si="106"/>
        <v>0</v>
      </c>
      <c r="J191" s="24">
        <f t="shared" si="106"/>
        <v>204.9</v>
      </c>
      <c r="K191" s="24">
        <f t="shared" si="106"/>
        <v>0</v>
      </c>
      <c r="L191" s="24">
        <f t="shared" si="106"/>
        <v>0</v>
      </c>
      <c r="M191" s="24">
        <f t="shared" si="106"/>
        <v>0</v>
      </c>
      <c r="N191" s="24">
        <f t="shared" si="106"/>
        <v>0</v>
      </c>
      <c r="O191" s="24">
        <f t="shared" si="106"/>
        <v>0</v>
      </c>
      <c r="P191" s="24">
        <f t="shared" si="106"/>
        <v>0</v>
      </c>
      <c r="Q191" s="24">
        <f t="shared" si="106"/>
        <v>0</v>
      </c>
      <c r="R191" s="24">
        <f t="shared" si="106"/>
        <v>0</v>
      </c>
      <c r="S191" s="24">
        <f t="shared" si="106"/>
        <v>0</v>
      </c>
      <c r="T191" s="24">
        <f t="shared" si="106"/>
        <v>0</v>
      </c>
      <c r="U191" s="24">
        <f t="shared" si="106"/>
        <v>0</v>
      </c>
      <c r="V191" s="24">
        <f t="shared" si="106"/>
        <v>0</v>
      </c>
      <c r="W191" s="24">
        <f t="shared" si="106"/>
        <v>0</v>
      </c>
      <c r="X191" s="24">
        <f t="shared" si="106"/>
        <v>0</v>
      </c>
    </row>
    <row r="192" spans="1:24" s="40" customFormat="1" ht="12.75" hidden="1" customHeight="1">
      <c r="A192" s="20"/>
      <c r="B192" s="37" t="s">
        <v>57</v>
      </c>
      <c r="C192" s="21">
        <v>689</v>
      </c>
      <c r="D192" s="22">
        <v>2</v>
      </c>
      <c r="E192" s="27" t="s">
        <v>30</v>
      </c>
      <c r="F192" s="23">
        <v>10000</v>
      </c>
      <c r="G192" s="21"/>
      <c r="H192" s="24">
        <f t="shared" si="106"/>
        <v>204.9</v>
      </c>
      <c r="I192" s="24">
        <f t="shared" si="106"/>
        <v>0</v>
      </c>
      <c r="J192" s="24">
        <f t="shared" si="106"/>
        <v>204.9</v>
      </c>
      <c r="K192" s="24">
        <f t="shared" si="106"/>
        <v>0</v>
      </c>
      <c r="L192" s="24">
        <f t="shared" si="106"/>
        <v>0</v>
      </c>
      <c r="M192" s="24">
        <f t="shared" si="106"/>
        <v>0</v>
      </c>
      <c r="N192" s="24">
        <f t="shared" si="106"/>
        <v>0</v>
      </c>
      <c r="O192" s="24">
        <f t="shared" si="106"/>
        <v>0</v>
      </c>
      <c r="P192" s="24">
        <f t="shared" si="106"/>
        <v>0</v>
      </c>
      <c r="Q192" s="24">
        <f t="shared" si="106"/>
        <v>0</v>
      </c>
      <c r="R192" s="24">
        <f t="shared" si="106"/>
        <v>0</v>
      </c>
      <c r="S192" s="24">
        <f t="shared" si="106"/>
        <v>0</v>
      </c>
      <c r="T192" s="24">
        <f t="shared" si="106"/>
        <v>0</v>
      </c>
      <c r="U192" s="24">
        <f t="shared" si="106"/>
        <v>0</v>
      </c>
      <c r="V192" s="24">
        <f t="shared" si="106"/>
        <v>0</v>
      </c>
      <c r="W192" s="24">
        <f t="shared" si="106"/>
        <v>0</v>
      </c>
      <c r="X192" s="24">
        <f t="shared" si="106"/>
        <v>0</v>
      </c>
    </row>
    <row r="193" spans="1:24" s="40" customFormat="1" ht="24.75" hidden="1" customHeight="1">
      <c r="A193" s="20"/>
      <c r="B193" s="26" t="s">
        <v>58</v>
      </c>
      <c r="C193" s="21">
        <v>689</v>
      </c>
      <c r="D193" s="22">
        <v>2</v>
      </c>
      <c r="E193" s="27" t="s">
        <v>30</v>
      </c>
      <c r="F193" s="23">
        <v>13600</v>
      </c>
      <c r="G193" s="21">
        <v>0</v>
      </c>
      <c r="H193" s="24">
        <f t="shared" si="106"/>
        <v>204.9</v>
      </c>
      <c r="I193" s="24">
        <f t="shared" si="106"/>
        <v>0</v>
      </c>
      <c r="J193" s="24">
        <f t="shared" si="106"/>
        <v>204.9</v>
      </c>
      <c r="K193" s="24">
        <f t="shared" si="106"/>
        <v>0</v>
      </c>
      <c r="L193" s="24">
        <f t="shared" si="106"/>
        <v>0</v>
      </c>
      <c r="M193" s="24">
        <f t="shared" si="106"/>
        <v>0</v>
      </c>
      <c r="N193" s="24">
        <f t="shared" si="106"/>
        <v>0</v>
      </c>
      <c r="O193" s="24">
        <f t="shared" si="106"/>
        <v>0</v>
      </c>
      <c r="P193" s="24">
        <f t="shared" si="106"/>
        <v>0</v>
      </c>
      <c r="Q193" s="24">
        <f t="shared" si="106"/>
        <v>0</v>
      </c>
      <c r="R193" s="24">
        <f t="shared" si="106"/>
        <v>0</v>
      </c>
      <c r="S193" s="24">
        <f t="shared" si="106"/>
        <v>0</v>
      </c>
      <c r="T193" s="24">
        <f t="shared" si="106"/>
        <v>0</v>
      </c>
      <c r="U193" s="24">
        <f t="shared" si="106"/>
        <v>0</v>
      </c>
      <c r="V193" s="24">
        <f t="shared" si="106"/>
        <v>0</v>
      </c>
      <c r="W193" s="24">
        <f t="shared" si="106"/>
        <v>0</v>
      </c>
      <c r="X193" s="24">
        <f t="shared" si="106"/>
        <v>0</v>
      </c>
    </row>
    <row r="194" spans="1:24" s="41" customFormat="1" ht="12.75" hidden="1" customHeight="1">
      <c r="A194" s="20"/>
      <c r="B194" s="30" t="s">
        <v>16</v>
      </c>
      <c r="C194" s="31">
        <v>689</v>
      </c>
      <c r="D194" s="32">
        <v>2</v>
      </c>
      <c r="E194" s="33" t="s">
        <v>30</v>
      </c>
      <c r="F194" s="34">
        <v>13600</v>
      </c>
      <c r="G194" s="31">
        <v>500</v>
      </c>
      <c r="H194" s="35">
        <f>I194+J194</f>
        <v>204.9</v>
      </c>
      <c r="I194" s="35"/>
      <c r="J194" s="35">
        <v>204.9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</row>
    <row r="195" spans="1:24" s="40" customFormat="1" hidden="1">
      <c r="A195" s="20"/>
      <c r="B195" s="62" t="s">
        <v>18</v>
      </c>
      <c r="C195" s="63">
        <v>689</v>
      </c>
      <c r="D195" s="64">
        <v>5</v>
      </c>
      <c r="E195" s="65">
        <v>0</v>
      </c>
      <c r="F195" s="66">
        <v>0</v>
      </c>
      <c r="G195" s="63">
        <v>0</v>
      </c>
      <c r="H195" s="67">
        <f>H196+H202+H208</f>
        <v>18549.800000000003</v>
      </c>
      <c r="I195" s="67">
        <f>I196+I202+I208</f>
        <v>0</v>
      </c>
      <c r="J195" s="67">
        <f>J196+J202+J208</f>
        <v>18549.800000000003</v>
      </c>
      <c r="K195" s="24">
        <f>K196+K202+K208</f>
        <v>0</v>
      </c>
      <c r="L195" s="24">
        <f t="shared" ref="L195:X195" si="107">L196+L202+L208</f>
        <v>0</v>
      </c>
      <c r="M195" s="24">
        <f t="shared" si="107"/>
        <v>0</v>
      </c>
      <c r="N195" s="24">
        <f t="shared" si="107"/>
        <v>0</v>
      </c>
      <c r="O195" s="24">
        <f t="shared" si="107"/>
        <v>0</v>
      </c>
      <c r="P195" s="24">
        <f t="shared" si="107"/>
        <v>0</v>
      </c>
      <c r="Q195" s="24">
        <f t="shared" si="107"/>
        <v>0</v>
      </c>
      <c r="R195" s="24">
        <f t="shared" si="107"/>
        <v>0</v>
      </c>
      <c r="S195" s="24">
        <f t="shared" si="107"/>
        <v>0</v>
      </c>
      <c r="T195" s="24">
        <f t="shared" si="107"/>
        <v>0</v>
      </c>
      <c r="U195" s="24">
        <f t="shared" si="107"/>
        <v>0</v>
      </c>
      <c r="V195" s="24">
        <f t="shared" si="107"/>
        <v>0</v>
      </c>
      <c r="W195" s="24">
        <f t="shared" si="107"/>
        <v>0</v>
      </c>
      <c r="X195" s="24">
        <f t="shared" si="107"/>
        <v>0</v>
      </c>
    </row>
    <row r="196" spans="1:24" s="25" customFormat="1" ht="12.75" hidden="1" customHeight="1">
      <c r="A196" s="20"/>
      <c r="B196" s="26" t="s">
        <v>19</v>
      </c>
      <c r="C196" s="21">
        <v>689</v>
      </c>
      <c r="D196" s="22">
        <v>5</v>
      </c>
      <c r="E196" s="27" t="s">
        <v>20</v>
      </c>
      <c r="F196" s="23">
        <v>0</v>
      </c>
      <c r="G196" s="21">
        <v>0</v>
      </c>
      <c r="H196" s="24">
        <f>H197</f>
        <v>2961.5</v>
      </c>
      <c r="I196" s="24">
        <f>I197</f>
        <v>0</v>
      </c>
      <c r="J196" s="24">
        <f>J197</f>
        <v>2961.5</v>
      </c>
      <c r="K196" s="24">
        <f>K197</f>
        <v>0</v>
      </c>
      <c r="L196" s="24">
        <f t="shared" ref="L196:X196" si="108">L197</f>
        <v>0</v>
      </c>
      <c r="M196" s="24">
        <f t="shared" si="108"/>
        <v>0</v>
      </c>
      <c r="N196" s="24">
        <f t="shared" si="108"/>
        <v>0</v>
      </c>
      <c r="O196" s="24">
        <f t="shared" si="108"/>
        <v>0</v>
      </c>
      <c r="P196" s="24">
        <f t="shared" si="108"/>
        <v>0</v>
      </c>
      <c r="Q196" s="24">
        <f t="shared" si="108"/>
        <v>0</v>
      </c>
      <c r="R196" s="24">
        <f t="shared" si="108"/>
        <v>0</v>
      </c>
      <c r="S196" s="24">
        <f t="shared" si="108"/>
        <v>0</v>
      </c>
      <c r="T196" s="24">
        <f t="shared" si="108"/>
        <v>0</v>
      </c>
      <c r="U196" s="24">
        <f t="shared" si="108"/>
        <v>0</v>
      </c>
      <c r="V196" s="24">
        <f t="shared" si="108"/>
        <v>0</v>
      </c>
      <c r="W196" s="24">
        <f t="shared" si="108"/>
        <v>0</v>
      </c>
      <c r="X196" s="24">
        <f t="shared" si="108"/>
        <v>0</v>
      </c>
    </row>
    <row r="197" spans="1:24" s="25" customFormat="1" ht="12.75" hidden="1" customHeight="1">
      <c r="A197" s="20"/>
      <c r="B197" s="37" t="s">
        <v>21</v>
      </c>
      <c r="C197" s="21">
        <v>689</v>
      </c>
      <c r="D197" s="22">
        <v>5</v>
      </c>
      <c r="E197" s="27" t="s">
        <v>20</v>
      </c>
      <c r="F197" s="23">
        <v>3500000</v>
      </c>
      <c r="G197" s="21"/>
      <c r="H197" s="24">
        <f>H198+H200</f>
        <v>2961.5</v>
      </c>
      <c r="I197" s="24">
        <f>I198+I200</f>
        <v>0</v>
      </c>
      <c r="J197" s="24">
        <f>J198+J200</f>
        <v>2961.5</v>
      </c>
      <c r="K197" s="24">
        <f>K198+K200</f>
        <v>0</v>
      </c>
      <c r="L197" s="24">
        <f t="shared" ref="L197:X197" si="109">L198+L200</f>
        <v>0</v>
      </c>
      <c r="M197" s="24">
        <f t="shared" si="109"/>
        <v>0</v>
      </c>
      <c r="N197" s="24">
        <f t="shared" si="109"/>
        <v>0</v>
      </c>
      <c r="O197" s="24">
        <f t="shared" si="109"/>
        <v>0</v>
      </c>
      <c r="P197" s="24">
        <f t="shared" si="109"/>
        <v>0</v>
      </c>
      <c r="Q197" s="24">
        <f t="shared" si="109"/>
        <v>0</v>
      </c>
      <c r="R197" s="24">
        <f t="shared" si="109"/>
        <v>0</v>
      </c>
      <c r="S197" s="24">
        <f t="shared" si="109"/>
        <v>0</v>
      </c>
      <c r="T197" s="24">
        <f t="shared" si="109"/>
        <v>0</v>
      </c>
      <c r="U197" s="24">
        <f t="shared" si="109"/>
        <v>0</v>
      </c>
      <c r="V197" s="24">
        <f t="shared" si="109"/>
        <v>0</v>
      </c>
      <c r="W197" s="24">
        <f t="shared" si="109"/>
        <v>0</v>
      </c>
      <c r="X197" s="24">
        <f t="shared" si="109"/>
        <v>0</v>
      </c>
    </row>
    <row r="198" spans="1:24" s="25" customFormat="1" ht="36.75" hidden="1" customHeight="1">
      <c r="A198" s="20"/>
      <c r="B198" s="26" t="s">
        <v>22</v>
      </c>
      <c r="C198" s="21">
        <v>689</v>
      </c>
      <c r="D198" s="22">
        <v>5</v>
      </c>
      <c r="E198" s="27" t="s">
        <v>20</v>
      </c>
      <c r="F198" s="23">
        <v>3500100</v>
      </c>
      <c r="G198" s="21">
        <v>0</v>
      </c>
      <c r="H198" s="24">
        <f>H199</f>
        <v>345.9</v>
      </c>
      <c r="I198" s="24">
        <f>I199</f>
        <v>0</v>
      </c>
      <c r="J198" s="24">
        <f>J199</f>
        <v>345.9</v>
      </c>
      <c r="K198" s="24">
        <f>K199</f>
        <v>0</v>
      </c>
      <c r="L198" s="24">
        <f t="shared" ref="L198:X198" si="110">L199</f>
        <v>0</v>
      </c>
      <c r="M198" s="24">
        <f t="shared" si="110"/>
        <v>0</v>
      </c>
      <c r="N198" s="24">
        <f t="shared" si="110"/>
        <v>0</v>
      </c>
      <c r="O198" s="24">
        <f t="shared" si="110"/>
        <v>0</v>
      </c>
      <c r="P198" s="24">
        <f t="shared" si="110"/>
        <v>0</v>
      </c>
      <c r="Q198" s="24">
        <f t="shared" si="110"/>
        <v>0</v>
      </c>
      <c r="R198" s="24">
        <f t="shared" si="110"/>
        <v>0</v>
      </c>
      <c r="S198" s="24">
        <f t="shared" si="110"/>
        <v>0</v>
      </c>
      <c r="T198" s="24">
        <f t="shared" si="110"/>
        <v>0</v>
      </c>
      <c r="U198" s="24">
        <f t="shared" si="110"/>
        <v>0</v>
      </c>
      <c r="V198" s="24">
        <f t="shared" si="110"/>
        <v>0</v>
      </c>
      <c r="W198" s="24">
        <f t="shared" si="110"/>
        <v>0</v>
      </c>
      <c r="X198" s="24">
        <f t="shared" si="110"/>
        <v>0</v>
      </c>
    </row>
    <row r="199" spans="1:24" s="36" customFormat="1" hidden="1">
      <c r="A199" s="20"/>
      <c r="B199" s="30" t="s">
        <v>23</v>
      </c>
      <c r="C199" s="31">
        <v>689</v>
      </c>
      <c r="D199" s="32">
        <v>5</v>
      </c>
      <c r="E199" s="33" t="s">
        <v>20</v>
      </c>
      <c r="F199" s="34">
        <v>3500100</v>
      </c>
      <c r="G199" s="31">
        <v>6</v>
      </c>
      <c r="H199" s="35">
        <f>I199+J199</f>
        <v>345.9</v>
      </c>
      <c r="I199" s="35"/>
      <c r="J199" s="35">
        <v>345.9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1:24" s="25" customFormat="1" ht="25.5" hidden="1">
      <c r="A200" s="20"/>
      <c r="B200" s="26" t="s">
        <v>24</v>
      </c>
      <c r="C200" s="21">
        <v>689</v>
      </c>
      <c r="D200" s="22">
        <v>5</v>
      </c>
      <c r="E200" s="27" t="s">
        <v>20</v>
      </c>
      <c r="F200" s="23">
        <v>3500200</v>
      </c>
      <c r="G200" s="21">
        <v>0</v>
      </c>
      <c r="H200" s="24">
        <f>H201</f>
        <v>2615.6</v>
      </c>
      <c r="I200" s="24">
        <f>I201</f>
        <v>0</v>
      </c>
      <c r="J200" s="24">
        <f>J201</f>
        <v>2615.6</v>
      </c>
      <c r="K200" s="24">
        <f>K201</f>
        <v>0</v>
      </c>
      <c r="L200" s="24">
        <f t="shared" ref="L200:X200" si="111">L201</f>
        <v>0</v>
      </c>
      <c r="M200" s="24">
        <f t="shared" si="111"/>
        <v>0</v>
      </c>
      <c r="N200" s="24">
        <f t="shared" si="111"/>
        <v>0</v>
      </c>
      <c r="O200" s="24">
        <f t="shared" si="111"/>
        <v>0</v>
      </c>
      <c r="P200" s="24">
        <f t="shared" si="111"/>
        <v>0</v>
      </c>
      <c r="Q200" s="24">
        <f t="shared" si="111"/>
        <v>0</v>
      </c>
      <c r="R200" s="24">
        <f t="shared" si="111"/>
        <v>0</v>
      </c>
      <c r="S200" s="24">
        <f t="shared" si="111"/>
        <v>0</v>
      </c>
      <c r="T200" s="24">
        <f t="shared" si="111"/>
        <v>0</v>
      </c>
      <c r="U200" s="24">
        <f t="shared" si="111"/>
        <v>0</v>
      </c>
      <c r="V200" s="24">
        <f t="shared" si="111"/>
        <v>0</v>
      </c>
      <c r="W200" s="24">
        <f t="shared" si="111"/>
        <v>0</v>
      </c>
      <c r="X200" s="24">
        <f t="shared" si="111"/>
        <v>0</v>
      </c>
    </row>
    <row r="201" spans="1:24" s="36" customFormat="1" hidden="1">
      <c r="A201" s="20"/>
      <c r="B201" s="30" t="s">
        <v>23</v>
      </c>
      <c r="C201" s="31">
        <v>689</v>
      </c>
      <c r="D201" s="32">
        <v>5</v>
      </c>
      <c r="E201" s="33" t="s">
        <v>20</v>
      </c>
      <c r="F201" s="34">
        <v>3500200</v>
      </c>
      <c r="G201" s="31">
        <v>6</v>
      </c>
      <c r="H201" s="35">
        <f>I201+J201</f>
        <v>2615.6</v>
      </c>
      <c r="I201" s="35"/>
      <c r="J201" s="35">
        <v>2615.6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</row>
    <row r="202" spans="1:24" s="25" customFormat="1" hidden="1">
      <c r="A202" s="20"/>
      <c r="B202" s="26" t="s">
        <v>25</v>
      </c>
      <c r="C202" s="21">
        <v>689</v>
      </c>
      <c r="D202" s="22">
        <v>5</v>
      </c>
      <c r="E202" s="27" t="s">
        <v>13</v>
      </c>
      <c r="F202" s="23">
        <v>0</v>
      </c>
      <c r="G202" s="21">
        <v>0</v>
      </c>
      <c r="H202" s="24">
        <f>H203</f>
        <v>9588.3000000000011</v>
      </c>
      <c r="I202" s="24">
        <f>I203</f>
        <v>0</v>
      </c>
      <c r="J202" s="24">
        <f>J203</f>
        <v>9588.3000000000011</v>
      </c>
      <c r="K202" s="24">
        <f>K203</f>
        <v>0</v>
      </c>
      <c r="L202" s="24">
        <f t="shared" ref="L202:X202" si="112">L203</f>
        <v>0</v>
      </c>
      <c r="M202" s="24">
        <f t="shared" si="112"/>
        <v>0</v>
      </c>
      <c r="N202" s="24">
        <f t="shared" si="112"/>
        <v>0</v>
      </c>
      <c r="O202" s="24">
        <f t="shared" si="112"/>
        <v>0</v>
      </c>
      <c r="P202" s="24">
        <f t="shared" si="112"/>
        <v>0</v>
      </c>
      <c r="Q202" s="24">
        <f t="shared" si="112"/>
        <v>0</v>
      </c>
      <c r="R202" s="24">
        <f t="shared" si="112"/>
        <v>0</v>
      </c>
      <c r="S202" s="24">
        <f t="shared" si="112"/>
        <v>0</v>
      </c>
      <c r="T202" s="24">
        <f t="shared" si="112"/>
        <v>0</v>
      </c>
      <c r="U202" s="24">
        <f t="shared" si="112"/>
        <v>0</v>
      </c>
      <c r="V202" s="24">
        <f t="shared" si="112"/>
        <v>0</v>
      </c>
      <c r="W202" s="24">
        <f t="shared" si="112"/>
        <v>0</v>
      </c>
      <c r="X202" s="24">
        <f t="shared" si="112"/>
        <v>0</v>
      </c>
    </row>
    <row r="203" spans="1:24" s="25" customFormat="1" ht="12.75" hidden="1" customHeight="1">
      <c r="A203" s="20"/>
      <c r="B203" s="28" t="s">
        <v>26</v>
      </c>
      <c r="C203" s="21">
        <v>689</v>
      </c>
      <c r="D203" s="22">
        <v>5</v>
      </c>
      <c r="E203" s="27" t="s">
        <v>13</v>
      </c>
      <c r="F203" s="23">
        <v>3510000</v>
      </c>
      <c r="G203" s="21"/>
      <c r="H203" s="24">
        <f>H204+H206</f>
        <v>9588.3000000000011</v>
      </c>
      <c r="I203" s="24">
        <f>I204+I206</f>
        <v>0</v>
      </c>
      <c r="J203" s="24">
        <f>J204+J206</f>
        <v>9588.3000000000011</v>
      </c>
      <c r="K203" s="24">
        <f>K204+K206</f>
        <v>0</v>
      </c>
      <c r="L203" s="24">
        <f t="shared" ref="L203:X203" si="113">L204+L206</f>
        <v>0</v>
      </c>
      <c r="M203" s="24">
        <f t="shared" si="113"/>
        <v>0</v>
      </c>
      <c r="N203" s="24">
        <f t="shared" si="113"/>
        <v>0</v>
      </c>
      <c r="O203" s="24">
        <f t="shared" si="113"/>
        <v>0</v>
      </c>
      <c r="P203" s="24">
        <f t="shared" si="113"/>
        <v>0</v>
      </c>
      <c r="Q203" s="24">
        <f t="shared" si="113"/>
        <v>0</v>
      </c>
      <c r="R203" s="24">
        <f t="shared" si="113"/>
        <v>0</v>
      </c>
      <c r="S203" s="24">
        <f t="shared" si="113"/>
        <v>0</v>
      </c>
      <c r="T203" s="24">
        <f t="shared" si="113"/>
        <v>0</v>
      </c>
      <c r="U203" s="24">
        <f t="shared" si="113"/>
        <v>0</v>
      </c>
      <c r="V203" s="24">
        <f t="shared" si="113"/>
        <v>0</v>
      </c>
      <c r="W203" s="24">
        <f t="shared" si="113"/>
        <v>0</v>
      </c>
      <c r="X203" s="24">
        <f t="shared" si="113"/>
        <v>0</v>
      </c>
    </row>
    <row r="204" spans="1:24" s="25" customFormat="1" ht="38.25" hidden="1" customHeight="1">
      <c r="A204" s="20"/>
      <c r="B204" s="26" t="s">
        <v>27</v>
      </c>
      <c r="C204" s="21">
        <v>689</v>
      </c>
      <c r="D204" s="22">
        <v>5</v>
      </c>
      <c r="E204" s="27" t="s">
        <v>13</v>
      </c>
      <c r="F204" s="23">
        <v>3510200</v>
      </c>
      <c r="G204" s="21">
        <v>0</v>
      </c>
      <c r="H204" s="24">
        <f>H205</f>
        <v>9299.7000000000007</v>
      </c>
      <c r="I204" s="24">
        <f>I205</f>
        <v>0</v>
      </c>
      <c r="J204" s="24">
        <f>J205</f>
        <v>9299.7000000000007</v>
      </c>
      <c r="K204" s="24">
        <f>K205</f>
        <v>0</v>
      </c>
      <c r="L204" s="24">
        <f t="shared" ref="L204:X204" si="114">L205</f>
        <v>0</v>
      </c>
      <c r="M204" s="24">
        <f t="shared" si="114"/>
        <v>0</v>
      </c>
      <c r="N204" s="24">
        <f t="shared" si="114"/>
        <v>0</v>
      </c>
      <c r="O204" s="24">
        <f t="shared" si="114"/>
        <v>0</v>
      </c>
      <c r="P204" s="24">
        <f t="shared" si="114"/>
        <v>0</v>
      </c>
      <c r="Q204" s="24">
        <f t="shared" si="114"/>
        <v>0</v>
      </c>
      <c r="R204" s="24">
        <f t="shared" si="114"/>
        <v>0</v>
      </c>
      <c r="S204" s="24">
        <f t="shared" si="114"/>
        <v>0</v>
      </c>
      <c r="T204" s="24">
        <f t="shared" si="114"/>
        <v>0</v>
      </c>
      <c r="U204" s="24">
        <f t="shared" si="114"/>
        <v>0</v>
      </c>
      <c r="V204" s="24">
        <f t="shared" si="114"/>
        <v>0</v>
      </c>
      <c r="W204" s="24">
        <f t="shared" si="114"/>
        <v>0</v>
      </c>
      <c r="X204" s="24">
        <f t="shared" si="114"/>
        <v>0</v>
      </c>
    </row>
    <row r="205" spans="1:24" s="36" customFormat="1" ht="12.75" hidden="1" customHeight="1">
      <c r="A205" s="20"/>
      <c r="B205" s="30" t="s">
        <v>23</v>
      </c>
      <c r="C205" s="31">
        <v>689</v>
      </c>
      <c r="D205" s="32">
        <v>5</v>
      </c>
      <c r="E205" s="33" t="s">
        <v>13</v>
      </c>
      <c r="F205" s="34">
        <v>3510200</v>
      </c>
      <c r="G205" s="31">
        <v>6</v>
      </c>
      <c r="H205" s="35">
        <f>I205+J205</f>
        <v>9299.7000000000007</v>
      </c>
      <c r="I205" s="35"/>
      <c r="J205" s="35">
        <v>9299.7000000000007</v>
      </c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 s="25" customFormat="1" ht="12.75" hidden="1" customHeight="1">
      <c r="A206" s="20"/>
      <c r="B206" s="26" t="s">
        <v>28</v>
      </c>
      <c r="C206" s="21">
        <v>689</v>
      </c>
      <c r="D206" s="22">
        <v>5</v>
      </c>
      <c r="E206" s="27" t="s">
        <v>13</v>
      </c>
      <c r="F206" s="23">
        <v>3510500</v>
      </c>
      <c r="G206" s="21">
        <v>0</v>
      </c>
      <c r="H206" s="24">
        <f>H207</f>
        <v>288.60000000000002</v>
      </c>
      <c r="I206" s="24">
        <f>I207</f>
        <v>0</v>
      </c>
      <c r="J206" s="24">
        <f>J207</f>
        <v>288.60000000000002</v>
      </c>
      <c r="K206" s="24">
        <f>K207</f>
        <v>0</v>
      </c>
      <c r="L206" s="24">
        <f t="shared" ref="L206:X206" si="115">L207</f>
        <v>0</v>
      </c>
      <c r="M206" s="24">
        <f t="shared" si="115"/>
        <v>0</v>
      </c>
      <c r="N206" s="24">
        <f t="shared" si="115"/>
        <v>0</v>
      </c>
      <c r="O206" s="24">
        <f t="shared" si="115"/>
        <v>0</v>
      </c>
      <c r="P206" s="24">
        <f t="shared" si="115"/>
        <v>0</v>
      </c>
      <c r="Q206" s="24">
        <f t="shared" si="115"/>
        <v>0</v>
      </c>
      <c r="R206" s="24">
        <f t="shared" si="115"/>
        <v>0</v>
      </c>
      <c r="S206" s="24">
        <f t="shared" si="115"/>
        <v>0</v>
      </c>
      <c r="T206" s="24">
        <f t="shared" si="115"/>
        <v>0</v>
      </c>
      <c r="U206" s="24">
        <f t="shared" si="115"/>
        <v>0</v>
      </c>
      <c r="V206" s="24">
        <f t="shared" si="115"/>
        <v>0</v>
      </c>
      <c r="W206" s="24">
        <f t="shared" si="115"/>
        <v>0</v>
      </c>
      <c r="X206" s="24">
        <f t="shared" si="115"/>
        <v>0</v>
      </c>
    </row>
    <row r="207" spans="1:24" s="36" customFormat="1" ht="12.75" hidden="1" customHeight="1">
      <c r="A207" s="20"/>
      <c r="B207" s="30" t="s">
        <v>23</v>
      </c>
      <c r="C207" s="31">
        <v>689</v>
      </c>
      <c r="D207" s="32">
        <v>5</v>
      </c>
      <c r="E207" s="33" t="s">
        <v>13</v>
      </c>
      <c r="F207" s="34">
        <v>3510500</v>
      </c>
      <c r="G207" s="31">
        <v>6</v>
      </c>
      <c r="H207" s="35">
        <f>I207+J207</f>
        <v>288.60000000000002</v>
      </c>
      <c r="I207" s="35"/>
      <c r="J207" s="35">
        <v>288.60000000000002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1:24" s="25" customFormat="1" hidden="1">
      <c r="A208" s="20"/>
      <c r="B208" s="28" t="s">
        <v>29</v>
      </c>
      <c r="C208" s="21">
        <v>689</v>
      </c>
      <c r="D208" s="22">
        <v>5</v>
      </c>
      <c r="E208" s="27" t="s">
        <v>30</v>
      </c>
      <c r="F208" s="18"/>
      <c r="G208" s="15"/>
      <c r="H208" s="24">
        <f>H209</f>
        <v>6000</v>
      </c>
      <c r="I208" s="24">
        <f>I209</f>
        <v>0</v>
      </c>
      <c r="J208" s="24">
        <f>J209</f>
        <v>6000</v>
      </c>
      <c r="K208" s="24">
        <f>K209</f>
        <v>0</v>
      </c>
      <c r="L208" s="24">
        <f t="shared" ref="L208:X208" si="116">L209</f>
        <v>0</v>
      </c>
      <c r="M208" s="24">
        <f t="shared" si="116"/>
        <v>0</v>
      </c>
      <c r="N208" s="24">
        <f t="shared" si="116"/>
        <v>0</v>
      </c>
      <c r="O208" s="24">
        <f t="shared" si="116"/>
        <v>0</v>
      </c>
      <c r="P208" s="24">
        <f t="shared" si="116"/>
        <v>0</v>
      </c>
      <c r="Q208" s="24">
        <f t="shared" si="116"/>
        <v>0</v>
      </c>
      <c r="R208" s="24">
        <f t="shared" si="116"/>
        <v>0</v>
      </c>
      <c r="S208" s="24">
        <f t="shared" si="116"/>
        <v>0</v>
      </c>
      <c r="T208" s="24">
        <f t="shared" si="116"/>
        <v>0</v>
      </c>
      <c r="U208" s="24">
        <f t="shared" si="116"/>
        <v>0</v>
      </c>
      <c r="V208" s="24">
        <f t="shared" si="116"/>
        <v>0</v>
      </c>
      <c r="W208" s="24">
        <f t="shared" si="116"/>
        <v>0</v>
      </c>
      <c r="X208" s="24">
        <f t="shared" si="116"/>
        <v>0</v>
      </c>
    </row>
    <row r="209" spans="1:24" s="25" customFormat="1" ht="12.75" hidden="1" customHeight="1">
      <c r="A209" s="20"/>
      <c r="B209" s="26" t="s">
        <v>29</v>
      </c>
      <c r="C209" s="21">
        <v>689</v>
      </c>
      <c r="D209" s="22">
        <v>5</v>
      </c>
      <c r="E209" s="27" t="s">
        <v>30</v>
      </c>
      <c r="F209" s="23">
        <v>6000000</v>
      </c>
      <c r="G209" s="21">
        <v>0</v>
      </c>
      <c r="H209" s="24">
        <f>H210+H212+H214</f>
        <v>6000</v>
      </c>
      <c r="I209" s="24">
        <f>I210+I212+I214</f>
        <v>0</v>
      </c>
      <c r="J209" s="24">
        <f>J210+J212+J214</f>
        <v>6000</v>
      </c>
      <c r="K209" s="24">
        <f>K210+K212+K214</f>
        <v>0</v>
      </c>
      <c r="L209" s="24">
        <f t="shared" ref="L209:X209" si="117">L210+L212+L214</f>
        <v>0</v>
      </c>
      <c r="M209" s="24">
        <f t="shared" si="117"/>
        <v>0</v>
      </c>
      <c r="N209" s="24">
        <f t="shared" si="117"/>
        <v>0</v>
      </c>
      <c r="O209" s="24">
        <f t="shared" si="117"/>
        <v>0</v>
      </c>
      <c r="P209" s="24">
        <f t="shared" si="117"/>
        <v>0</v>
      </c>
      <c r="Q209" s="24">
        <f t="shared" si="117"/>
        <v>0</v>
      </c>
      <c r="R209" s="24">
        <f t="shared" si="117"/>
        <v>0</v>
      </c>
      <c r="S209" s="24">
        <f t="shared" si="117"/>
        <v>0</v>
      </c>
      <c r="T209" s="24">
        <f t="shared" si="117"/>
        <v>0</v>
      </c>
      <c r="U209" s="24">
        <f t="shared" si="117"/>
        <v>0</v>
      </c>
      <c r="V209" s="24">
        <f t="shared" si="117"/>
        <v>0</v>
      </c>
      <c r="W209" s="24">
        <f t="shared" si="117"/>
        <v>0</v>
      </c>
      <c r="X209" s="24">
        <f t="shared" si="117"/>
        <v>0</v>
      </c>
    </row>
    <row r="210" spans="1:24" s="25" customFormat="1" ht="12.75" hidden="1" customHeight="1">
      <c r="A210" s="20"/>
      <c r="B210" s="26" t="s">
        <v>31</v>
      </c>
      <c r="C210" s="21">
        <v>689</v>
      </c>
      <c r="D210" s="22">
        <v>5</v>
      </c>
      <c r="E210" s="27" t="s">
        <v>30</v>
      </c>
      <c r="F210" s="23">
        <v>6000100</v>
      </c>
      <c r="G210" s="21">
        <v>0</v>
      </c>
      <c r="H210" s="24">
        <f>H211</f>
        <v>0</v>
      </c>
      <c r="I210" s="24">
        <f>I211</f>
        <v>0</v>
      </c>
      <c r="J210" s="24">
        <f>J211</f>
        <v>0</v>
      </c>
      <c r="K210" s="24">
        <f>K211</f>
        <v>0</v>
      </c>
      <c r="L210" s="24">
        <f t="shared" ref="L210:X210" si="118">L211</f>
        <v>0</v>
      </c>
      <c r="M210" s="24">
        <f t="shared" si="118"/>
        <v>0</v>
      </c>
      <c r="N210" s="24">
        <f t="shared" si="118"/>
        <v>0</v>
      </c>
      <c r="O210" s="24">
        <f t="shared" si="118"/>
        <v>0</v>
      </c>
      <c r="P210" s="24">
        <f t="shared" si="118"/>
        <v>0</v>
      </c>
      <c r="Q210" s="24">
        <f t="shared" si="118"/>
        <v>0</v>
      </c>
      <c r="R210" s="24">
        <f t="shared" si="118"/>
        <v>0</v>
      </c>
      <c r="S210" s="24">
        <f t="shared" si="118"/>
        <v>0</v>
      </c>
      <c r="T210" s="24">
        <f t="shared" si="118"/>
        <v>0</v>
      </c>
      <c r="U210" s="24">
        <f t="shared" si="118"/>
        <v>0</v>
      </c>
      <c r="V210" s="24">
        <f t="shared" si="118"/>
        <v>0</v>
      </c>
      <c r="W210" s="24">
        <f t="shared" si="118"/>
        <v>0</v>
      </c>
      <c r="X210" s="24">
        <f t="shared" si="118"/>
        <v>0</v>
      </c>
    </row>
    <row r="211" spans="1:24" s="36" customFormat="1" ht="12.75" hidden="1" customHeight="1">
      <c r="A211" s="20"/>
      <c r="B211" s="30" t="s">
        <v>23</v>
      </c>
      <c r="C211" s="31">
        <v>689</v>
      </c>
      <c r="D211" s="32">
        <v>5</v>
      </c>
      <c r="E211" s="33" t="s">
        <v>30</v>
      </c>
      <c r="F211" s="34">
        <v>6000100</v>
      </c>
      <c r="G211" s="31">
        <v>6</v>
      </c>
      <c r="H211" s="35">
        <f>I211+J211</f>
        <v>0</v>
      </c>
      <c r="I211" s="35"/>
      <c r="J211" s="35">
        <f>SUM(K211:X211)</f>
        <v>0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1:24" s="25" customFormat="1" ht="26.25" hidden="1" customHeight="1">
      <c r="A212" s="20"/>
      <c r="B212" s="26" t="s">
        <v>32</v>
      </c>
      <c r="C212" s="21">
        <v>689</v>
      </c>
      <c r="D212" s="22">
        <v>5</v>
      </c>
      <c r="E212" s="27" t="s">
        <v>30</v>
      </c>
      <c r="F212" s="23">
        <v>6000200</v>
      </c>
      <c r="G212" s="21">
        <v>0</v>
      </c>
      <c r="H212" s="24">
        <f>H213</f>
        <v>0</v>
      </c>
      <c r="I212" s="24">
        <f>I213</f>
        <v>0</v>
      </c>
      <c r="J212" s="24">
        <f>J213</f>
        <v>0</v>
      </c>
      <c r="K212" s="24">
        <f>K213</f>
        <v>0</v>
      </c>
      <c r="L212" s="24">
        <f t="shared" ref="L212:X212" si="119">L213</f>
        <v>0</v>
      </c>
      <c r="M212" s="24">
        <f t="shared" si="119"/>
        <v>0</v>
      </c>
      <c r="N212" s="24">
        <f t="shared" si="119"/>
        <v>0</v>
      </c>
      <c r="O212" s="24">
        <f t="shared" si="119"/>
        <v>0</v>
      </c>
      <c r="P212" s="24">
        <f t="shared" si="119"/>
        <v>0</v>
      </c>
      <c r="Q212" s="24">
        <f t="shared" si="119"/>
        <v>0</v>
      </c>
      <c r="R212" s="24">
        <f t="shared" si="119"/>
        <v>0</v>
      </c>
      <c r="S212" s="24">
        <f t="shared" si="119"/>
        <v>0</v>
      </c>
      <c r="T212" s="24">
        <f t="shared" si="119"/>
        <v>0</v>
      </c>
      <c r="U212" s="24">
        <f t="shared" si="119"/>
        <v>0</v>
      </c>
      <c r="V212" s="24">
        <f t="shared" si="119"/>
        <v>0</v>
      </c>
      <c r="W212" s="24">
        <f t="shared" si="119"/>
        <v>0</v>
      </c>
      <c r="X212" s="24">
        <f t="shared" si="119"/>
        <v>0</v>
      </c>
    </row>
    <row r="213" spans="1:24" s="36" customFormat="1" ht="12.75" hidden="1" customHeight="1">
      <c r="A213" s="20"/>
      <c r="B213" s="30" t="s">
        <v>16</v>
      </c>
      <c r="C213" s="31">
        <v>689</v>
      </c>
      <c r="D213" s="32">
        <v>5</v>
      </c>
      <c r="E213" s="33" t="s">
        <v>30</v>
      </c>
      <c r="F213" s="34">
        <v>6000200</v>
      </c>
      <c r="G213" s="31">
        <v>500</v>
      </c>
      <c r="H213" s="35">
        <f>I213+J213</f>
        <v>0</v>
      </c>
      <c r="I213" s="35"/>
      <c r="J213" s="35">
        <f>SUM(K213:X213)</f>
        <v>0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1:24" s="25" customFormat="1" ht="24" hidden="1" customHeight="1">
      <c r="A214" s="20"/>
      <c r="B214" s="26" t="s">
        <v>33</v>
      </c>
      <c r="C214" s="21">
        <v>689</v>
      </c>
      <c r="D214" s="22">
        <v>5</v>
      </c>
      <c r="E214" s="27" t="s">
        <v>30</v>
      </c>
      <c r="F214" s="23">
        <v>6000500</v>
      </c>
      <c r="G214" s="21">
        <v>0</v>
      </c>
      <c r="H214" s="24">
        <f>H215</f>
        <v>6000</v>
      </c>
      <c r="I214" s="24">
        <f>I215</f>
        <v>0</v>
      </c>
      <c r="J214" s="24">
        <f>J215</f>
        <v>6000</v>
      </c>
      <c r="K214" s="24">
        <f>K215</f>
        <v>0</v>
      </c>
      <c r="L214" s="24">
        <f t="shared" ref="L214:X214" si="120">L215</f>
        <v>0</v>
      </c>
      <c r="M214" s="24">
        <f t="shared" si="120"/>
        <v>0</v>
      </c>
      <c r="N214" s="24">
        <f t="shared" si="120"/>
        <v>0</v>
      </c>
      <c r="O214" s="24">
        <f t="shared" si="120"/>
        <v>0</v>
      </c>
      <c r="P214" s="24">
        <f t="shared" si="120"/>
        <v>0</v>
      </c>
      <c r="Q214" s="24">
        <f t="shared" si="120"/>
        <v>0</v>
      </c>
      <c r="R214" s="24">
        <f t="shared" si="120"/>
        <v>0</v>
      </c>
      <c r="S214" s="24">
        <f t="shared" si="120"/>
        <v>0</v>
      </c>
      <c r="T214" s="24">
        <f t="shared" si="120"/>
        <v>0</v>
      </c>
      <c r="U214" s="24">
        <f t="shared" si="120"/>
        <v>0</v>
      </c>
      <c r="V214" s="24">
        <f t="shared" si="120"/>
        <v>0</v>
      </c>
      <c r="W214" s="24">
        <f t="shared" si="120"/>
        <v>0</v>
      </c>
      <c r="X214" s="24">
        <f t="shared" si="120"/>
        <v>0</v>
      </c>
    </row>
    <row r="215" spans="1:24" s="36" customFormat="1" ht="11.25" hidden="1" customHeight="1">
      <c r="A215" s="20"/>
      <c r="B215" s="30" t="s">
        <v>23</v>
      </c>
      <c r="C215" s="31">
        <v>689</v>
      </c>
      <c r="D215" s="32">
        <v>5</v>
      </c>
      <c r="E215" s="33" t="s">
        <v>30</v>
      </c>
      <c r="F215" s="34">
        <v>6000500</v>
      </c>
      <c r="G215" s="31">
        <v>6</v>
      </c>
      <c r="H215" s="35">
        <f>I215+J215</f>
        <v>6000</v>
      </c>
      <c r="I215" s="35"/>
      <c r="J215" s="35">
        <v>6000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</row>
    <row r="216" spans="1:24" s="40" customFormat="1" ht="12.75" hidden="1" customHeight="1">
      <c r="A216" s="20"/>
      <c r="B216" s="38"/>
      <c r="C216" s="31"/>
      <c r="D216" s="32"/>
      <c r="E216" s="39"/>
      <c r="F216" s="34"/>
      <c r="G216" s="31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s="40" customFormat="1" ht="12.75" hidden="1" customHeight="1">
      <c r="A217" s="20"/>
      <c r="B217" s="75" t="s">
        <v>63</v>
      </c>
      <c r="C217" s="70">
        <v>690</v>
      </c>
      <c r="D217" s="71">
        <v>0</v>
      </c>
      <c r="E217" s="72">
        <v>0</v>
      </c>
      <c r="F217" s="73">
        <v>0</v>
      </c>
      <c r="G217" s="70">
        <v>0</v>
      </c>
      <c r="H217" s="74">
        <f>H218+H225+H230+H234</f>
        <v>1593.1000000000001</v>
      </c>
      <c r="I217" s="74">
        <f>I218+I225+I230+I234</f>
        <v>0</v>
      </c>
      <c r="J217" s="74">
        <f>J218+J225+J230+J234</f>
        <v>1593.1000000000001</v>
      </c>
      <c r="K217" s="51">
        <f>K218+K225</f>
        <v>0</v>
      </c>
      <c r="L217" s="51">
        <f t="shared" ref="L217:X217" si="121">L218+L225</f>
        <v>0</v>
      </c>
      <c r="M217" s="51">
        <f t="shared" si="121"/>
        <v>0</v>
      </c>
      <c r="N217" s="51">
        <f t="shared" si="121"/>
        <v>0</v>
      </c>
      <c r="O217" s="51">
        <f t="shared" si="121"/>
        <v>0</v>
      </c>
      <c r="P217" s="51">
        <f t="shared" si="121"/>
        <v>0</v>
      </c>
      <c r="Q217" s="51">
        <f t="shared" si="121"/>
        <v>0</v>
      </c>
      <c r="R217" s="51">
        <f t="shared" si="121"/>
        <v>0</v>
      </c>
      <c r="S217" s="51">
        <f t="shared" si="121"/>
        <v>0</v>
      </c>
      <c r="T217" s="51">
        <f t="shared" si="121"/>
        <v>0</v>
      </c>
      <c r="U217" s="51">
        <f t="shared" si="121"/>
        <v>0</v>
      </c>
      <c r="V217" s="51">
        <f t="shared" si="121"/>
        <v>0</v>
      </c>
      <c r="W217" s="51">
        <f t="shared" si="121"/>
        <v>0</v>
      </c>
      <c r="X217" s="51">
        <f t="shared" si="121"/>
        <v>0</v>
      </c>
    </row>
    <row r="218" spans="1:24" s="40" customFormat="1" ht="12.75" customHeight="1">
      <c r="A218" s="20"/>
      <c r="B218" s="62" t="s">
        <v>11</v>
      </c>
      <c r="C218" s="63">
        <v>690</v>
      </c>
      <c r="D218" s="64">
        <v>1</v>
      </c>
      <c r="E218" s="65">
        <v>0</v>
      </c>
      <c r="F218" s="66">
        <v>0</v>
      </c>
      <c r="G218" s="63">
        <v>0</v>
      </c>
      <c r="H218" s="67">
        <f t="shared" ref="H218:J219" si="122">H219</f>
        <v>971.7</v>
      </c>
      <c r="I218" s="67">
        <f t="shared" si="122"/>
        <v>0</v>
      </c>
      <c r="J218" s="67">
        <f t="shared" si="122"/>
        <v>971.7</v>
      </c>
      <c r="K218" s="24">
        <f>K219</f>
        <v>0</v>
      </c>
      <c r="L218" s="24">
        <f t="shared" ref="L218:X219" si="123">L219</f>
        <v>0</v>
      </c>
      <c r="M218" s="24">
        <f t="shared" si="123"/>
        <v>0</v>
      </c>
      <c r="N218" s="24">
        <f t="shared" si="123"/>
        <v>0</v>
      </c>
      <c r="O218" s="24">
        <f t="shared" si="123"/>
        <v>0</v>
      </c>
      <c r="P218" s="24">
        <f t="shared" si="123"/>
        <v>0</v>
      </c>
      <c r="Q218" s="24">
        <f t="shared" si="123"/>
        <v>0</v>
      </c>
      <c r="R218" s="24">
        <f t="shared" si="123"/>
        <v>0</v>
      </c>
      <c r="S218" s="24">
        <f t="shared" si="123"/>
        <v>0</v>
      </c>
      <c r="T218" s="24">
        <f t="shared" si="123"/>
        <v>0</v>
      </c>
      <c r="U218" s="24">
        <f t="shared" si="123"/>
        <v>0</v>
      </c>
      <c r="V218" s="24">
        <f t="shared" si="123"/>
        <v>0</v>
      </c>
      <c r="W218" s="24">
        <f t="shared" si="123"/>
        <v>0</v>
      </c>
      <c r="X218" s="24">
        <f t="shared" si="123"/>
        <v>0</v>
      </c>
    </row>
    <row r="219" spans="1:24" s="40" customFormat="1" ht="37.5" customHeight="1">
      <c r="A219" s="20"/>
      <c r="B219" s="26" t="s">
        <v>52</v>
      </c>
      <c r="C219" s="21">
        <v>690</v>
      </c>
      <c r="D219" s="22">
        <v>1</v>
      </c>
      <c r="E219" s="27" t="s">
        <v>53</v>
      </c>
      <c r="F219" s="23">
        <v>0</v>
      </c>
      <c r="G219" s="21">
        <v>0</v>
      </c>
      <c r="H219" s="24">
        <f t="shared" si="122"/>
        <v>971.7</v>
      </c>
      <c r="I219" s="24">
        <f t="shared" si="122"/>
        <v>0</v>
      </c>
      <c r="J219" s="24">
        <f t="shared" si="122"/>
        <v>971.7</v>
      </c>
      <c r="K219" s="24">
        <f>K220</f>
        <v>0</v>
      </c>
      <c r="L219" s="24">
        <f t="shared" si="123"/>
        <v>0</v>
      </c>
      <c r="M219" s="24">
        <f t="shared" si="123"/>
        <v>0</v>
      </c>
      <c r="N219" s="24">
        <f t="shared" si="123"/>
        <v>0</v>
      </c>
      <c r="O219" s="24">
        <f t="shared" si="123"/>
        <v>0</v>
      </c>
      <c r="P219" s="24">
        <f t="shared" si="123"/>
        <v>0</v>
      </c>
      <c r="Q219" s="24">
        <f t="shared" si="123"/>
        <v>0</v>
      </c>
      <c r="R219" s="24">
        <f t="shared" si="123"/>
        <v>0</v>
      </c>
      <c r="S219" s="24">
        <f t="shared" si="123"/>
        <v>0</v>
      </c>
      <c r="T219" s="24">
        <f t="shared" si="123"/>
        <v>0</v>
      </c>
      <c r="U219" s="24">
        <f t="shared" si="123"/>
        <v>0</v>
      </c>
      <c r="V219" s="24">
        <f t="shared" si="123"/>
        <v>0</v>
      </c>
      <c r="W219" s="24">
        <f t="shared" si="123"/>
        <v>0</v>
      </c>
      <c r="X219" s="24">
        <f t="shared" si="123"/>
        <v>0</v>
      </c>
    </row>
    <row r="220" spans="1:24" s="40" customFormat="1" ht="37.5" customHeight="1">
      <c r="A220" s="20"/>
      <c r="B220" s="28" t="s">
        <v>14</v>
      </c>
      <c r="C220" s="21">
        <v>690</v>
      </c>
      <c r="D220" s="22">
        <v>1</v>
      </c>
      <c r="E220" s="27" t="s">
        <v>53</v>
      </c>
      <c r="F220" s="23">
        <v>20000</v>
      </c>
      <c r="G220" s="21"/>
      <c r="H220" s="24">
        <f>H221+H223</f>
        <v>971.7</v>
      </c>
      <c r="I220" s="24">
        <f>I221+I223</f>
        <v>0</v>
      </c>
      <c r="J220" s="24">
        <f>J221+J223</f>
        <v>971.7</v>
      </c>
      <c r="K220" s="24">
        <f>K221+K223</f>
        <v>0</v>
      </c>
      <c r="L220" s="24">
        <f t="shared" ref="L220:X220" si="124">L221+L223</f>
        <v>0</v>
      </c>
      <c r="M220" s="24">
        <f t="shared" si="124"/>
        <v>0</v>
      </c>
      <c r="N220" s="24">
        <f t="shared" si="124"/>
        <v>0</v>
      </c>
      <c r="O220" s="24">
        <f t="shared" si="124"/>
        <v>0</v>
      </c>
      <c r="P220" s="24">
        <f t="shared" si="124"/>
        <v>0</v>
      </c>
      <c r="Q220" s="24">
        <f t="shared" si="124"/>
        <v>0</v>
      </c>
      <c r="R220" s="24">
        <f t="shared" si="124"/>
        <v>0</v>
      </c>
      <c r="S220" s="24">
        <f t="shared" si="124"/>
        <v>0</v>
      </c>
      <c r="T220" s="24">
        <f t="shared" si="124"/>
        <v>0</v>
      </c>
      <c r="U220" s="24">
        <f t="shared" si="124"/>
        <v>0</v>
      </c>
      <c r="V220" s="24">
        <f t="shared" si="124"/>
        <v>0</v>
      </c>
      <c r="W220" s="24">
        <f t="shared" si="124"/>
        <v>0</v>
      </c>
      <c r="X220" s="24">
        <f t="shared" si="124"/>
        <v>0</v>
      </c>
    </row>
    <row r="221" spans="1:24" s="40" customFormat="1" ht="12.75" customHeight="1">
      <c r="A221" s="20"/>
      <c r="B221" s="26" t="s">
        <v>17</v>
      </c>
      <c r="C221" s="21">
        <v>690</v>
      </c>
      <c r="D221" s="22">
        <v>1</v>
      </c>
      <c r="E221" s="27" t="s">
        <v>53</v>
      </c>
      <c r="F221" s="23">
        <v>20400</v>
      </c>
      <c r="G221" s="21">
        <v>0</v>
      </c>
      <c r="H221" s="24">
        <f>H222</f>
        <v>765.12200000000007</v>
      </c>
      <c r="I221" s="24">
        <f>I222</f>
        <v>0</v>
      </c>
      <c r="J221" s="24">
        <f>J222</f>
        <v>765.12200000000007</v>
      </c>
      <c r="K221" s="24">
        <f>K222</f>
        <v>0</v>
      </c>
      <c r="L221" s="24">
        <f t="shared" ref="L221:X221" si="125">L222</f>
        <v>0</v>
      </c>
      <c r="M221" s="24">
        <f t="shared" si="125"/>
        <v>0</v>
      </c>
      <c r="N221" s="24">
        <f t="shared" si="125"/>
        <v>0</v>
      </c>
      <c r="O221" s="24">
        <f t="shared" si="125"/>
        <v>0</v>
      </c>
      <c r="P221" s="24">
        <f t="shared" si="125"/>
        <v>0</v>
      </c>
      <c r="Q221" s="24">
        <f t="shared" si="125"/>
        <v>0</v>
      </c>
      <c r="R221" s="24">
        <f t="shared" si="125"/>
        <v>0</v>
      </c>
      <c r="S221" s="24">
        <f t="shared" si="125"/>
        <v>0</v>
      </c>
      <c r="T221" s="24">
        <f t="shared" si="125"/>
        <v>0</v>
      </c>
      <c r="U221" s="24">
        <f t="shared" si="125"/>
        <v>0</v>
      </c>
      <c r="V221" s="24">
        <f t="shared" si="125"/>
        <v>0</v>
      </c>
      <c r="W221" s="24">
        <f t="shared" si="125"/>
        <v>0</v>
      </c>
      <c r="X221" s="24">
        <f t="shared" si="125"/>
        <v>0</v>
      </c>
    </row>
    <row r="222" spans="1:24" s="41" customFormat="1" ht="12.75" customHeight="1">
      <c r="A222" s="20"/>
      <c r="B222" s="30" t="s">
        <v>16</v>
      </c>
      <c r="C222" s="31">
        <v>690</v>
      </c>
      <c r="D222" s="32">
        <v>1</v>
      </c>
      <c r="E222" s="33" t="s">
        <v>53</v>
      </c>
      <c r="F222" s="34">
        <v>20400</v>
      </c>
      <c r="G222" s="31">
        <v>500</v>
      </c>
      <c r="H222" s="35">
        <f>I222+J222</f>
        <v>765.12200000000007</v>
      </c>
      <c r="I222" s="35"/>
      <c r="J222" s="35">
        <v>765.12200000000007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</row>
    <row r="223" spans="1:24" s="40" customFormat="1" ht="24" customHeight="1">
      <c r="A223" s="20"/>
      <c r="B223" s="26" t="s">
        <v>54</v>
      </c>
      <c r="C223" s="21">
        <v>690</v>
      </c>
      <c r="D223" s="22">
        <v>1</v>
      </c>
      <c r="E223" s="27" t="s">
        <v>53</v>
      </c>
      <c r="F223" s="23">
        <v>20800</v>
      </c>
      <c r="G223" s="21">
        <v>0</v>
      </c>
      <c r="H223" s="24">
        <f>H224</f>
        <v>206.578</v>
      </c>
      <c r="I223" s="24">
        <f>I224</f>
        <v>0</v>
      </c>
      <c r="J223" s="24">
        <f>J224</f>
        <v>206.578</v>
      </c>
      <c r="K223" s="24">
        <f>K224</f>
        <v>0</v>
      </c>
      <c r="L223" s="24">
        <f t="shared" ref="L223:X223" si="126">L224</f>
        <v>0</v>
      </c>
      <c r="M223" s="24">
        <f t="shared" si="126"/>
        <v>0</v>
      </c>
      <c r="N223" s="24">
        <f t="shared" si="126"/>
        <v>0</v>
      </c>
      <c r="O223" s="24">
        <f t="shared" si="126"/>
        <v>0</v>
      </c>
      <c r="P223" s="24">
        <f t="shared" si="126"/>
        <v>0</v>
      </c>
      <c r="Q223" s="24">
        <f t="shared" si="126"/>
        <v>0</v>
      </c>
      <c r="R223" s="24">
        <f t="shared" si="126"/>
        <v>0</v>
      </c>
      <c r="S223" s="24">
        <f t="shared" si="126"/>
        <v>0</v>
      </c>
      <c r="T223" s="24">
        <f t="shared" si="126"/>
        <v>0</v>
      </c>
      <c r="U223" s="24">
        <f t="shared" si="126"/>
        <v>0</v>
      </c>
      <c r="V223" s="24">
        <f t="shared" si="126"/>
        <v>0</v>
      </c>
      <c r="W223" s="24">
        <f t="shared" si="126"/>
        <v>0</v>
      </c>
      <c r="X223" s="24">
        <f t="shared" si="126"/>
        <v>0</v>
      </c>
    </row>
    <row r="224" spans="1:24" s="41" customFormat="1" ht="12.75" customHeight="1">
      <c r="A224" s="20"/>
      <c r="B224" s="30" t="s">
        <v>16</v>
      </c>
      <c r="C224" s="31">
        <v>690</v>
      </c>
      <c r="D224" s="32">
        <v>1</v>
      </c>
      <c r="E224" s="33" t="s">
        <v>53</v>
      </c>
      <c r="F224" s="34">
        <v>20800</v>
      </c>
      <c r="G224" s="31">
        <v>500</v>
      </c>
      <c r="H224" s="35">
        <f>I224+J224</f>
        <v>206.578</v>
      </c>
      <c r="I224" s="35"/>
      <c r="J224" s="35">
        <v>206.578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</row>
    <row r="225" spans="1:24" s="40" customFormat="1" ht="12.75" hidden="1" customHeight="1">
      <c r="A225" s="20"/>
      <c r="B225" s="62" t="s">
        <v>55</v>
      </c>
      <c r="C225" s="63">
        <v>690</v>
      </c>
      <c r="D225" s="64">
        <v>2</v>
      </c>
      <c r="E225" s="65">
        <v>0</v>
      </c>
      <c r="F225" s="66">
        <v>0</v>
      </c>
      <c r="G225" s="63">
        <v>0</v>
      </c>
      <c r="H225" s="67">
        <f t="shared" ref="H225:J228" si="127">H226</f>
        <v>102.5</v>
      </c>
      <c r="I225" s="67">
        <f t="shared" si="127"/>
        <v>0</v>
      </c>
      <c r="J225" s="67">
        <f t="shared" si="127"/>
        <v>102.5</v>
      </c>
      <c r="K225" s="24">
        <f t="shared" ref="K225:X228" si="128">K226</f>
        <v>0</v>
      </c>
      <c r="L225" s="24">
        <f t="shared" si="128"/>
        <v>0</v>
      </c>
      <c r="M225" s="24">
        <f t="shared" si="128"/>
        <v>0</v>
      </c>
      <c r="N225" s="24">
        <f t="shared" si="128"/>
        <v>0</v>
      </c>
      <c r="O225" s="24">
        <f t="shared" si="128"/>
        <v>0</v>
      </c>
      <c r="P225" s="24">
        <f t="shared" si="128"/>
        <v>0</v>
      </c>
      <c r="Q225" s="24">
        <f t="shared" si="128"/>
        <v>0</v>
      </c>
      <c r="R225" s="24">
        <f t="shared" si="128"/>
        <v>0</v>
      </c>
      <c r="S225" s="24">
        <f t="shared" si="128"/>
        <v>0</v>
      </c>
      <c r="T225" s="24">
        <f t="shared" si="128"/>
        <v>0</v>
      </c>
      <c r="U225" s="24">
        <f t="shared" si="128"/>
        <v>0</v>
      </c>
      <c r="V225" s="24">
        <f t="shared" si="128"/>
        <v>0</v>
      </c>
      <c r="W225" s="24">
        <f t="shared" si="128"/>
        <v>0</v>
      </c>
      <c r="X225" s="24">
        <f t="shared" si="128"/>
        <v>0</v>
      </c>
    </row>
    <row r="226" spans="1:24" s="40" customFormat="1" ht="12.75" hidden="1" customHeight="1">
      <c r="A226" s="20"/>
      <c r="B226" s="26" t="s">
        <v>56</v>
      </c>
      <c r="C226" s="21">
        <v>690</v>
      </c>
      <c r="D226" s="22">
        <v>2</v>
      </c>
      <c r="E226" s="27" t="s">
        <v>30</v>
      </c>
      <c r="F226" s="23">
        <v>0</v>
      </c>
      <c r="G226" s="21">
        <v>0</v>
      </c>
      <c r="H226" s="24">
        <f t="shared" si="127"/>
        <v>102.5</v>
      </c>
      <c r="I226" s="24">
        <f t="shared" si="127"/>
        <v>0</v>
      </c>
      <c r="J226" s="24">
        <f t="shared" si="127"/>
        <v>102.5</v>
      </c>
      <c r="K226" s="24">
        <f t="shared" si="128"/>
        <v>0</v>
      </c>
      <c r="L226" s="24">
        <f t="shared" si="128"/>
        <v>0</v>
      </c>
      <c r="M226" s="24">
        <f t="shared" si="128"/>
        <v>0</v>
      </c>
      <c r="N226" s="24">
        <f t="shared" si="128"/>
        <v>0</v>
      </c>
      <c r="O226" s="24">
        <f t="shared" si="128"/>
        <v>0</v>
      </c>
      <c r="P226" s="24">
        <f t="shared" si="128"/>
        <v>0</v>
      </c>
      <c r="Q226" s="24">
        <f t="shared" si="128"/>
        <v>0</v>
      </c>
      <c r="R226" s="24">
        <f t="shared" si="128"/>
        <v>0</v>
      </c>
      <c r="S226" s="24">
        <f t="shared" si="128"/>
        <v>0</v>
      </c>
      <c r="T226" s="24">
        <f t="shared" si="128"/>
        <v>0</v>
      </c>
      <c r="U226" s="24">
        <f t="shared" si="128"/>
        <v>0</v>
      </c>
      <c r="V226" s="24">
        <f t="shared" si="128"/>
        <v>0</v>
      </c>
      <c r="W226" s="24">
        <f t="shared" si="128"/>
        <v>0</v>
      </c>
      <c r="X226" s="24">
        <f t="shared" si="128"/>
        <v>0</v>
      </c>
    </row>
    <row r="227" spans="1:24" s="40" customFormat="1" ht="12.75" hidden="1" customHeight="1">
      <c r="A227" s="20"/>
      <c r="B227" s="37" t="s">
        <v>57</v>
      </c>
      <c r="C227" s="21">
        <v>690</v>
      </c>
      <c r="D227" s="22">
        <v>2</v>
      </c>
      <c r="E227" s="27" t="s">
        <v>30</v>
      </c>
      <c r="F227" s="23">
        <v>10000</v>
      </c>
      <c r="G227" s="21"/>
      <c r="H227" s="24">
        <f t="shared" si="127"/>
        <v>102.5</v>
      </c>
      <c r="I227" s="24">
        <f t="shared" si="127"/>
        <v>0</v>
      </c>
      <c r="J227" s="24">
        <f t="shared" si="127"/>
        <v>102.5</v>
      </c>
      <c r="K227" s="24">
        <f t="shared" si="128"/>
        <v>0</v>
      </c>
      <c r="L227" s="24">
        <f t="shared" si="128"/>
        <v>0</v>
      </c>
      <c r="M227" s="24">
        <f t="shared" si="128"/>
        <v>0</v>
      </c>
      <c r="N227" s="24">
        <f t="shared" si="128"/>
        <v>0</v>
      </c>
      <c r="O227" s="24">
        <f t="shared" si="128"/>
        <v>0</v>
      </c>
      <c r="P227" s="24">
        <f t="shared" si="128"/>
        <v>0</v>
      </c>
      <c r="Q227" s="24">
        <f t="shared" si="128"/>
        <v>0</v>
      </c>
      <c r="R227" s="24">
        <f t="shared" si="128"/>
        <v>0</v>
      </c>
      <c r="S227" s="24">
        <f t="shared" si="128"/>
        <v>0</v>
      </c>
      <c r="T227" s="24">
        <f t="shared" si="128"/>
        <v>0</v>
      </c>
      <c r="U227" s="24">
        <f t="shared" si="128"/>
        <v>0</v>
      </c>
      <c r="V227" s="24">
        <f t="shared" si="128"/>
        <v>0</v>
      </c>
      <c r="W227" s="24">
        <f t="shared" si="128"/>
        <v>0</v>
      </c>
      <c r="X227" s="24">
        <f t="shared" si="128"/>
        <v>0</v>
      </c>
    </row>
    <row r="228" spans="1:24" s="40" customFormat="1" ht="24" hidden="1" customHeight="1">
      <c r="A228" s="20"/>
      <c r="B228" s="26" t="s">
        <v>58</v>
      </c>
      <c r="C228" s="21">
        <v>690</v>
      </c>
      <c r="D228" s="22">
        <v>2</v>
      </c>
      <c r="E228" s="27" t="s">
        <v>30</v>
      </c>
      <c r="F228" s="23">
        <v>13600</v>
      </c>
      <c r="G228" s="21">
        <v>0</v>
      </c>
      <c r="H228" s="24">
        <f t="shared" si="127"/>
        <v>102.5</v>
      </c>
      <c r="I228" s="24">
        <f t="shared" si="127"/>
        <v>0</v>
      </c>
      <c r="J228" s="24">
        <f t="shared" si="127"/>
        <v>102.5</v>
      </c>
      <c r="K228" s="24">
        <f t="shared" si="128"/>
        <v>0</v>
      </c>
      <c r="L228" s="24">
        <f t="shared" si="128"/>
        <v>0</v>
      </c>
      <c r="M228" s="24">
        <f t="shared" si="128"/>
        <v>0</v>
      </c>
      <c r="N228" s="24">
        <f t="shared" si="128"/>
        <v>0</v>
      </c>
      <c r="O228" s="24">
        <f t="shared" si="128"/>
        <v>0</v>
      </c>
      <c r="P228" s="24">
        <f t="shared" si="128"/>
        <v>0</v>
      </c>
      <c r="Q228" s="24">
        <f t="shared" si="128"/>
        <v>0</v>
      </c>
      <c r="R228" s="24">
        <f t="shared" si="128"/>
        <v>0</v>
      </c>
      <c r="S228" s="24">
        <f t="shared" si="128"/>
        <v>0</v>
      </c>
      <c r="T228" s="24">
        <f t="shared" si="128"/>
        <v>0</v>
      </c>
      <c r="U228" s="24">
        <f t="shared" si="128"/>
        <v>0</v>
      </c>
      <c r="V228" s="24">
        <f t="shared" si="128"/>
        <v>0</v>
      </c>
      <c r="W228" s="24">
        <f t="shared" si="128"/>
        <v>0</v>
      </c>
      <c r="X228" s="24">
        <f t="shared" si="128"/>
        <v>0</v>
      </c>
    </row>
    <row r="229" spans="1:24" s="41" customFormat="1" ht="12.75" hidden="1" customHeight="1">
      <c r="A229" s="20"/>
      <c r="B229" s="30" t="s">
        <v>16</v>
      </c>
      <c r="C229" s="31">
        <v>690</v>
      </c>
      <c r="D229" s="32">
        <v>2</v>
      </c>
      <c r="E229" s="33" t="s">
        <v>30</v>
      </c>
      <c r="F229" s="34">
        <v>13600</v>
      </c>
      <c r="G229" s="31">
        <v>500</v>
      </c>
      <c r="H229" s="35">
        <f>I229+J229</f>
        <v>102.5</v>
      </c>
      <c r="I229" s="35"/>
      <c r="J229" s="35">
        <v>102.5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</row>
    <row r="230" spans="1:24" s="40" customFormat="1" hidden="1">
      <c r="A230" s="20"/>
      <c r="B230" s="62" t="s">
        <v>18</v>
      </c>
      <c r="C230" s="63">
        <v>690</v>
      </c>
      <c r="D230" s="64">
        <v>5</v>
      </c>
      <c r="E230" s="65">
        <v>0</v>
      </c>
      <c r="F230" s="66">
        <v>0</v>
      </c>
      <c r="G230" s="63">
        <v>0</v>
      </c>
      <c r="H230" s="67">
        <f t="shared" ref="H230:I232" si="129">H231</f>
        <v>146.9</v>
      </c>
      <c r="I230" s="67">
        <f t="shared" si="129"/>
        <v>0</v>
      </c>
      <c r="J230" s="67">
        <f>J231</f>
        <v>146.9</v>
      </c>
      <c r="K230" s="24">
        <f>K231+K237+K243</f>
        <v>0</v>
      </c>
      <c r="L230" s="24">
        <f t="shared" ref="L230:X230" si="130">L231+L237+L243</f>
        <v>0</v>
      </c>
      <c r="M230" s="24">
        <f t="shared" si="130"/>
        <v>0</v>
      </c>
      <c r="N230" s="24">
        <f t="shared" si="130"/>
        <v>0</v>
      </c>
      <c r="O230" s="24">
        <f t="shared" si="130"/>
        <v>0</v>
      </c>
      <c r="P230" s="24">
        <f t="shared" si="130"/>
        <v>0</v>
      </c>
      <c r="Q230" s="24">
        <f t="shared" si="130"/>
        <v>0</v>
      </c>
      <c r="R230" s="24">
        <f t="shared" si="130"/>
        <v>0</v>
      </c>
      <c r="S230" s="24">
        <f t="shared" si="130"/>
        <v>0</v>
      </c>
      <c r="T230" s="24">
        <f t="shared" si="130"/>
        <v>0</v>
      </c>
      <c r="U230" s="24">
        <f t="shared" si="130"/>
        <v>0</v>
      </c>
      <c r="V230" s="24">
        <f t="shared" si="130"/>
        <v>0</v>
      </c>
      <c r="W230" s="24">
        <f t="shared" si="130"/>
        <v>0</v>
      </c>
      <c r="X230" s="24">
        <f t="shared" si="130"/>
        <v>0</v>
      </c>
    </row>
    <row r="231" spans="1:24" s="25" customFormat="1" hidden="1">
      <c r="A231" s="20"/>
      <c r="B231" s="26" t="s">
        <v>25</v>
      </c>
      <c r="C231" s="21">
        <v>690</v>
      </c>
      <c r="D231" s="22">
        <v>5</v>
      </c>
      <c r="E231" s="27" t="s">
        <v>13</v>
      </c>
      <c r="F231" s="23">
        <v>0</v>
      </c>
      <c r="G231" s="21">
        <v>0</v>
      </c>
      <c r="H231" s="24">
        <f t="shared" si="129"/>
        <v>146.9</v>
      </c>
      <c r="I231" s="24">
        <f t="shared" si="129"/>
        <v>0</v>
      </c>
      <c r="J231" s="24">
        <f>J232</f>
        <v>146.9</v>
      </c>
      <c r="K231" s="24">
        <f>K232</f>
        <v>0</v>
      </c>
      <c r="L231" s="24">
        <f t="shared" ref="L231:X232" si="131">L232</f>
        <v>0</v>
      </c>
      <c r="M231" s="24">
        <f t="shared" si="131"/>
        <v>0</v>
      </c>
      <c r="N231" s="24">
        <f t="shared" si="131"/>
        <v>0</v>
      </c>
      <c r="O231" s="24">
        <f t="shared" si="131"/>
        <v>0</v>
      </c>
      <c r="P231" s="24">
        <f t="shared" si="131"/>
        <v>0</v>
      </c>
      <c r="Q231" s="24">
        <f t="shared" si="131"/>
        <v>0</v>
      </c>
      <c r="R231" s="24">
        <f t="shared" si="131"/>
        <v>0</v>
      </c>
      <c r="S231" s="24">
        <f t="shared" si="131"/>
        <v>0</v>
      </c>
      <c r="T231" s="24">
        <f t="shared" si="131"/>
        <v>0</v>
      </c>
      <c r="U231" s="24">
        <f t="shared" si="131"/>
        <v>0</v>
      </c>
      <c r="V231" s="24">
        <f t="shared" si="131"/>
        <v>0</v>
      </c>
      <c r="W231" s="24">
        <f t="shared" si="131"/>
        <v>0</v>
      </c>
      <c r="X231" s="24">
        <f t="shared" si="131"/>
        <v>0</v>
      </c>
    </row>
    <row r="232" spans="1:24" s="25" customFormat="1" ht="12.75" hidden="1" customHeight="1">
      <c r="A232" s="20"/>
      <c r="B232" s="26" t="s">
        <v>28</v>
      </c>
      <c r="C232" s="21">
        <v>690</v>
      </c>
      <c r="D232" s="22">
        <v>5</v>
      </c>
      <c r="E232" s="27" t="s">
        <v>13</v>
      </c>
      <c r="F232" s="23">
        <v>3510500</v>
      </c>
      <c r="G232" s="21">
        <v>0</v>
      </c>
      <c r="H232" s="24">
        <f t="shared" si="129"/>
        <v>146.9</v>
      </c>
      <c r="I232" s="24">
        <f t="shared" si="129"/>
        <v>0</v>
      </c>
      <c r="J232" s="24">
        <f>J233</f>
        <v>146.9</v>
      </c>
      <c r="K232" s="24">
        <f>K233</f>
        <v>0</v>
      </c>
      <c r="L232" s="24">
        <f t="shared" si="131"/>
        <v>0</v>
      </c>
      <c r="M232" s="24">
        <f t="shared" si="131"/>
        <v>0</v>
      </c>
      <c r="N232" s="24">
        <f t="shared" si="131"/>
        <v>0</v>
      </c>
      <c r="O232" s="24">
        <f t="shared" si="131"/>
        <v>0</v>
      </c>
      <c r="P232" s="24">
        <f t="shared" si="131"/>
        <v>0</v>
      </c>
      <c r="Q232" s="24">
        <f t="shared" si="131"/>
        <v>0</v>
      </c>
      <c r="R232" s="24">
        <f t="shared" si="131"/>
        <v>0</v>
      </c>
      <c r="S232" s="24">
        <f t="shared" si="131"/>
        <v>0</v>
      </c>
      <c r="T232" s="24">
        <f t="shared" si="131"/>
        <v>0</v>
      </c>
      <c r="U232" s="24">
        <f t="shared" si="131"/>
        <v>0</v>
      </c>
      <c r="V232" s="24">
        <f t="shared" si="131"/>
        <v>0</v>
      </c>
      <c r="W232" s="24">
        <f t="shared" si="131"/>
        <v>0</v>
      </c>
      <c r="X232" s="24">
        <f t="shared" si="131"/>
        <v>0</v>
      </c>
    </row>
    <row r="233" spans="1:24" s="36" customFormat="1" ht="12.75" hidden="1" customHeight="1">
      <c r="A233" s="20"/>
      <c r="B233" s="30" t="s">
        <v>23</v>
      </c>
      <c r="C233" s="31">
        <v>690</v>
      </c>
      <c r="D233" s="32">
        <v>5</v>
      </c>
      <c r="E233" s="33" t="s">
        <v>13</v>
      </c>
      <c r="F233" s="34">
        <v>3510500</v>
      </c>
      <c r="G233" s="31">
        <v>6</v>
      </c>
      <c r="H233" s="35">
        <f>I233+J233</f>
        <v>146.9</v>
      </c>
      <c r="I233" s="35"/>
      <c r="J233" s="35">
        <v>146.9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</row>
    <row r="234" spans="1:24" s="40" customFormat="1" ht="12.75" hidden="1" customHeight="1">
      <c r="A234" s="20"/>
      <c r="B234" s="62" t="s">
        <v>41</v>
      </c>
      <c r="C234" s="63">
        <v>690</v>
      </c>
      <c r="D234" s="64">
        <v>8</v>
      </c>
      <c r="E234" s="68"/>
      <c r="F234" s="66">
        <v>0</v>
      </c>
      <c r="G234" s="63">
        <v>0</v>
      </c>
      <c r="H234" s="67">
        <f>H235</f>
        <v>372</v>
      </c>
      <c r="I234" s="67">
        <f>I235</f>
        <v>0</v>
      </c>
      <c r="J234" s="67">
        <f>J235</f>
        <v>372</v>
      </c>
      <c r="K234" s="24">
        <f t="shared" ref="K234:X234" si="132">K235+K376</f>
        <v>0</v>
      </c>
      <c r="L234" s="24">
        <f t="shared" si="132"/>
        <v>0</v>
      </c>
      <c r="M234" s="24">
        <f t="shared" si="132"/>
        <v>0</v>
      </c>
      <c r="N234" s="24">
        <f t="shared" si="132"/>
        <v>0</v>
      </c>
      <c r="O234" s="24">
        <f t="shared" si="132"/>
        <v>0</v>
      </c>
      <c r="P234" s="24">
        <f t="shared" si="132"/>
        <v>0</v>
      </c>
      <c r="Q234" s="24">
        <f t="shared" si="132"/>
        <v>0</v>
      </c>
      <c r="R234" s="24">
        <f t="shared" si="132"/>
        <v>0</v>
      </c>
      <c r="S234" s="24">
        <f t="shared" si="132"/>
        <v>0</v>
      </c>
      <c r="T234" s="24">
        <f t="shared" si="132"/>
        <v>0</v>
      </c>
      <c r="U234" s="24">
        <f t="shared" si="132"/>
        <v>0</v>
      </c>
      <c r="V234" s="24">
        <f t="shared" si="132"/>
        <v>0</v>
      </c>
      <c r="W234" s="24">
        <f t="shared" si="132"/>
        <v>0</v>
      </c>
      <c r="X234" s="24">
        <f t="shared" si="132"/>
        <v>0</v>
      </c>
    </row>
    <row r="235" spans="1:24" s="25" customFormat="1" ht="12.75" hidden="1" customHeight="1">
      <c r="A235" s="20"/>
      <c r="B235" s="26" t="s">
        <v>42</v>
      </c>
      <c r="C235" s="21">
        <v>690</v>
      </c>
      <c r="D235" s="22">
        <v>8</v>
      </c>
      <c r="E235" s="27" t="s">
        <v>20</v>
      </c>
      <c r="F235" s="23">
        <v>0</v>
      </c>
      <c r="G235" s="21">
        <v>0</v>
      </c>
      <c r="H235" s="24">
        <f>H236+H239</f>
        <v>372</v>
      </c>
      <c r="I235" s="24">
        <f>I236+I239</f>
        <v>0</v>
      </c>
      <c r="J235" s="24">
        <f>J236+J239</f>
        <v>372</v>
      </c>
      <c r="K235" s="24">
        <f t="shared" ref="K235:X235" si="133">K242+K245+K373</f>
        <v>0</v>
      </c>
      <c r="L235" s="24">
        <f t="shared" si="133"/>
        <v>0</v>
      </c>
      <c r="M235" s="24">
        <f t="shared" si="133"/>
        <v>0</v>
      </c>
      <c r="N235" s="24">
        <f t="shared" si="133"/>
        <v>0</v>
      </c>
      <c r="O235" s="24">
        <f t="shared" si="133"/>
        <v>0</v>
      </c>
      <c r="P235" s="24">
        <f t="shared" si="133"/>
        <v>0</v>
      </c>
      <c r="Q235" s="24">
        <f t="shared" si="133"/>
        <v>0</v>
      </c>
      <c r="R235" s="24">
        <f t="shared" si="133"/>
        <v>0</v>
      </c>
      <c r="S235" s="24">
        <f t="shared" si="133"/>
        <v>0</v>
      </c>
      <c r="T235" s="24">
        <f t="shared" si="133"/>
        <v>0</v>
      </c>
      <c r="U235" s="24">
        <f t="shared" si="133"/>
        <v>0</v>
      </c>
      <c r="V235" s="24">
        <f t="shared" si="133"/>
        <v>0</v>
      </c>
      <c r="W235" s="24">
        <f t="shared" si="133"/>
        <v>0</v>
      </c>
      <c r="X235" s="24">
        <f t="shared" si="133"/>
        <v>0</v>
      </c>
    </row>
    <row r="236" spans="1:24" s="25" customFormat="1" ht="25.5" hidden="1" customHeight="1">
      <c r="A236" s="20"/>
      <c r="B236" s="37" t="s">
        <v>103</v>
      </c>
      <c r="C236" s="21">
        <v>690</v>
      </c>
      <c r="D236" s="22">
        <v>8</v>
      </c>
      <c r="E236" s="27" t="s">
        <v>20</v>
      </c>
      <c r="F236" s="23">
        <v>4400000</v>
      </c>
      <c r="G236" s="21"/>
      <c r="H236" s="24">
        <f t="shared" ref="H236:J237" si="134">H237</f>
        <v>0</v>
      </c>
      <c r="I236" s="24">
        <f t="shared" si="134"/>
        <v>0</v>
      </c>
      <c r="J236" s="24">
        <f t="shared" si="134"/>
        <v>0</v>
      </c>
      <c r="K236" s="24">
        <f t="shared" ref="K236:X237" si="135">K237</f>
        <v>0</v>
      </c>
      <c r="L236" s="24">
        <f t="shared" si="135"/>
        <v>0</v>
      </c>
      <c r="M236" s="24">
        <f t="shared" si="135"/>
        <v>0</v>
      </c>
      <c r="N236" s="24">
        <f t="shared" si="135"/>
        <v>0</v>
      </c>
      <c r="O236" s="24">
        <f t="shared" si="135"/>
        <v>0</v>
      </c>
      <c r="P236" s="24">
        <f t="shared" si="135"/>
        <v>0</v>
      </c>
      <c r="Q236" s="24">
        <f t="shared" si="135"/>
        <v>0</v>
      </c>
      <c r="R236" s="24">
        <f t="shared" si="135"/>
        <v>0</v>
      </c>
      <c r="S236" s="24">
        <f t="shared" si="135"/>
        <v>0</v>
      </c>
      <c r="T236" s="24">
        <f t="shared" si="135"/>
        <v>0</v>
      </c>
      <c r="U236" s="24">
        <f t="shared" si="135"/>
        <v>0</v>
      </c>
      <c r="V236" s="24">
        <f t="shared" si="135"/>
        <v>0</v>
      </c>
      <c r="W236" s="24">
        <f t="shared" si="135"/>
        <v>0</v>
      </c>
      <c r="X236" s="24">
        <f t="shared" si="135"/>
        <v>0</v>
      </c>
    </row>
    <row r="237" spans="1:24" s="25" customFormat="1" ht="12.75" hidden="1" customHeight="1">
      <c r="A237" s="20"/>
      <c r="B237" s="26" t="s">
        <v>37</v>
      </c>
      <c r="C237" s="21">
        <v>690</v>
      </c>
      <c r="D237" s="22">
        <v>8</v>
      </c>
      <c r="E237" s="27" t="s">
        <v>20</v>
      </c>
      <c r="F237" s="23">
        <v>4409900</v>
      </c>
      <c r="G237" s="21">
        <v>0</v>
      </c>
      <c r="H237" s="24">
        <f t="shared" si="134"/>
        <v>0</v>
      </c>
      <c r="I237" s="24">
        <f t="shared" si="134"/>
        <v>0</v>
      </c>
      <c r="J237" s="24">
        <f t="shared" si="134"/>
        <v>0</v>
      </c>
      <c r="K237" s="24">
        <f t="shared" si="135"/>
        <v>0</v>
      </c>
      <c r="L237" s="24">
        <f t="shared" si="135"/>
        <v>0</v>
      </c>
      <c r="M237" s="24">
        <f t="shared" si="135"/>
        <v>0</v>
      </c>
      <c r="N237" s="24">
        <f t="shared" si="135"/>
        <v>0</v>
      </c>
      <c r="O237" s="24">
        <f t="shared" si="135"/>
        <v>0</v>
      </c>
      <c r="P237" s="24">
        <f t="shared" si="135"/>
        <v>0</v>
      </c>
      <c r="Q237" s="24">
        <f t="shared" si="135"/>
        <v>0</v>
      </c>
      <c r="R237" s="24">
        <f t="shared" si="135"/>
        <v>0</v>
      </c>
      <c r="S237" s="24">
        <f t="shared" si="135"/>
        <v>0</v>
      </c>
      <c r="T237" s="24">
        <f t="shared" si="135"/>
        <v>0</v>
      </c>
      <c r="U237" s="24">
        <f t="shared" si="135"/>
        <v>0</v>
      </c>
      <c r="V237" s="24">
        <f t="shared" si="135"/>
        <v>0</v>
      </c>
      <c r="W237" s="24">
        <f t="shared" si="135"/>
        <v>0</v>
      </c>
      <c r="X237" s="24">
        <f t="shared" si="135"/>
        <v>0</v>
      </c>
    </row>
    <row r="238" spans="1:24" s="25" customFormat="1" ht="12.75" hidden="1" customHeight="1">
      <c r="A238" s="20"/>
      <c r="B238" s="30" t="s">
        <v>38</v>
      </c>
      <c r="C238" s="31">
        <v>690</v>
      </c>
      <c r="D238" s="32">
        <v>8</v>
      </c>
      <c r="E238" s="33" t="s">
        <v>20</v>
      </c>
      <c r="F238" s="34">
        <v>4409900</v>
      </c>
      <c r="G238" s="31">
        <v>1</v>
      </c>
      <c r="H238" s="35">
        <f>I238+J238</f>
        <v>0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</row>
    <row r="239" spans="1:24" s="25" customFormat="1" ht="12.75" hidden="1" customHeight="1">
      <c r="A239" s="20"/>
      <c r="B239" s="37" t="s">
        <v>104</v>
      </c>
      <c r="C239" s="21">
        <v>690</v>
      </c>
      <c r="D239" s="22">
        <v>8</v>
      </c>
      <c r="E239" s="27" t="s">
        <v>20</v>
      </c>
      <c r="F239" s="23">
        <v>4420000</v>
      </c>
      <c r="G239" s="15"/>
      <c r="H239" s="24">
        <f t="shared" ref="H239:J240" si="136">H240</f>
        <v>372</v>
      </c>
      <c r="I239" s="24">
        <f t="shared" si="136"/>
        <v>0</v>
      </c>
      <c r="J239" s="24">
        <f t="shared" si="136"/>
        <v>372</v>
      </c>
      <c r="K239" s="24">
        <f t="shared" ref="K239:X240" si="137">K240</f>
        <v>0</v>
      </c>
      <c r="L239" s="24">
        <f t="shared" si="137"/>
        <v>0</v>
      </c>
      <c r="M239" s="24">
        <f t="shared" si="137"/>
        <v>0</v>
      </c>
      <c r="N239" s="24">
        <f t="shared" si="137"/>
        <v>0</v>
      </c>
      <c r="O239" s="24">
        <f t="shared" si="137"/>
        <v>0</v>
      </c>
      <c r="P239" s="24">
        <f t="shared" si="137"/>
        <v>0</v>
      </c>
      <c r="Q239" s="24">
        <f t="shared" si="137"/>
        <v>0</v>
      </c>
      <c r="R239" s="24">
        <f t="shared" si="137"/>
        <v>0</v>
      </c>
      <c r="S239" s="24">
        <f t="shared" si="137"/>
        <v>0</v>
      </c>
      <c r="T239" s="24">
        <f t="shared" si="137"/>
        <v>0</v>
      </c>
      <c r="U239" s="24">
        <f t="shared" si="137"/>
        <v>0</v>
      </c>
      <c r="V239" s="24">
        <f t="shared" si="137"/>
        <v>0</v>
      </c>
      <c r="W239" s="24">
        <f t="shared" si="137"/>
        <v>0</v>
      </c>
      <c r="X239" s="24">
        <f t="shared" si="137"/>
        <v>0</v>
      </c>
    </row>
    <row r="240" spans="1:24" s="25" customFormat="1" ht="12.75" hidden="1" customHeight="1">
      <c r="A240" s="20"/>
      <c r="B240" s="26" t="s">
        <v>37</v>
      </c>
      <c r="C240" s="21">
        <v>690</v>
      </c>
      <c r="D240" s="22">
        <v>8</v>
      </c>
      <c r="E240" s="27" t="s">
        <v>20</v>
      </c>
      <c r="F240" s="23">
        <v>4429900</v>
      </c>
      <c r="G240" s="21">
        <v>0</v>
      </c>
      <c r="H240" s="24">
        <f t="shared" si="136"/>
        <v>372</v>
      </c>
      <c r="I240" s="24">
        <f t="shared" si="136"/>
        <v>0</v>
      </c>
      <c r="J240" s="24">
        <f t="shared" si="136"/>
        <v>372</v>
      </c>
      <c r="K240" s="24">
        <f t="shared" si="137"/>
        <v>0</v>
      </c>
      <c r="L240" s="24">
        <f t="shared" si="137"/>
        <v>0</v>
      </c>
      <c r="M240" s="24">
        <f t="shared" si="137"/>
        <v>0</v>
      </c>
      <c r="N240" s="24">
        <f t="shared" si="137"/>
        <v>0</v>
      </c>
      <c r="O240" s="24">
        <f t="shared" si="137"/>
        <v>0</v>
      </c>
      <c r="P240" s="24">
        <f t="shared" si="137"/>
        <v>0</v>
      </c>
      <c r="Q240" s="24">
        <f t="shared" si="137"/>
        <v>0</v>
      </c>
      <c r="R240" s="24">
        <f t="shared" si="137"/>
        <v>0</v>
      </c>
      <c r="S240" s="24">
        <f t="shared" si="137"/>
        <v>0</v>
      </c>
      <c r="T240" s="24">
        <f t="shared" si="137"/>
        <v>0</v>
      </c>
      <c r="U240" s="24">
        <f t="shared" si="137"/>
        <v>0</v>
      </c>
      <c r="V240" s="24">
        <f t="shared" si="137"/>
        <v>0</v>
      </c>
      <c r="W240" s="24">
        <f t="shared" si="137"/>
        <v>0</v>
      </c>
      <c r="X240" s="24">
        <f t="shared" si="137"/>
        <v>0</v>
      </c>
    </row>
    <row r="241" spans="1:24" s="25" customFormat="1" ht="12.75" hidden="1" customHeight="1">
      <c r="A241" s="20"/>
      <c r="B241" s="30" t="s">
        <v>38</v>
      </c>
      <c r="C241" s="31">
        <v>690</v>
      </c>
      <c r="D241" s="32">
        <v>8</v>
      </c>
      <c r="E241" s="33" t="s">
        <v>20</v>
      </c>
      <c r="F241" s="34">
        <v>4429900</v>
      </c>
      <c r="G241" s="31">
        <v>1</v>
      </c>
      <c r="H241" s="35">
        <f>I241+J241</f>
        <v>372</v>
      </c>
      <c r="I241" s="35"/>
      <c r="J241" s="35">
        <v>372</v>
      </c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</row>
    <row r="242" spans="1:24" s="40" customFormat="1" ht="12.75" hidden="1" customHeight="1">
      <c r="A242" s="20"/>
      <c r="B242" s="38"/>
      <c r="C242" s="31"/>
      <c r="D242" s="32"/>
      <c r="E242" s="39"/>
      <c r="F242" s="34"/>
      <c r="G242" s="31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s="40" customFormat="1" ht="25.5" hidden="1" customHeight="1">
      <c r="A243" s="20"/>
      <c r="B243" s="75" t="s">
        <v>64</v>
      </c>
      <c r="C243" s="70">
        <v>691</v>
      </c>
      <c r="D243" s="71">
        <v>0</v>
      </c>
      <c r="E243" s="72">
        <v>0</v>
      </c>
      <c r="F243" s="73">
        <v>0</v>
      </c>
      <c r="G243" s="70">
        <v>0</v>
      </c>
      <c r="H243" s="74">
        <f>H244+H251+H256+H260</f>
        <v>1524.6999999999998</v>
      </c>
      <c r="I243" s="74">
        <f>I244+I251+I256+I260</f>
        <v>0</v>
      </c>
      <c r="J243" s="74">
        <f>J244+J251+J256+J260</f>
        <v>1524.6999999999998</v>
      </c>
      <c r="K243" s="51">
        <f>K244+K251</f>
        <v>0</v>
      </c>
      <c r="L243" s="51">
        <f t="shared" ref="L243:X243" si="138">L244+L251</f>
        <v>0</v>
      </c>
      <c r="M243" s="51">
        <f t="shared" si="138"/>
        <v>0</v>
      </c>
      <c r="N243" s="51">
        <f t="shared" si="138"/>
        <v>0</v>
      </c>
      <c r="O243" s="51">
        <f t="shared" si="138"/>
        <v>0</v>
      </c>
      <c r="P243" s="51">
        <f t="shared" si="138"/>
        <v>0</v>
      </c>
      <c r="Q243" s="51">
        <f t="shared" si="138"/>
        <v>0</v>
      </c>
      <c r="R243" s="51">
        <f t="shared" si="138"/>
        <v>0</v>
      </c>
      <c r="S243" s="51">
        <f t="shared" si="138"/>
        <v>0</v>
      </c>
      <c r="T243" s="51">
        <f t="shared" si="138"/>
        <v>0</v>
      </c>
      <c r="U243" s="51">
        <f t="shared" si="138"/>
        <v>0</v>
      </c>
      <c r="V243" s="51">
        <f t="shared" si="138"/>
        <v>0</v>
      </c>
      <c r="W243" s="51">
        <f t="shared" si="138"/>
        <v>0</v>
      </c>
      <c r="X243" s="51">
        <f t="shared" si="138"/>
        <v>0</v>
      </c>
    </row>
    <row r="244" spans="1:24" s="40" customFormat="1" ht="12.75" customHeight="1">
      <c r="A244" s="20"/>
      <c r="B244" s="62" t="s">
        <v>11</v>
      </c>
      <c r="C244" s="63">
        <v>691</v>
      </c>
      <c r="D244" s="64">
        <v>1</v>
      </c>
      <c r="E244" s="65">
        <v>0</v>
      </c>
      <c r="F244" s="66">
        <v>0</v>
      </c>
      <c r="G244" s="63">
        <v>0</v>
      </c>
      <c r="H244" s="67">
        <f t="shared" ref="H244:J245" si="139">H245</f>
        <v>971.4</v>
      </c>
      <c r="I244" s="67">
        <f t="shared" si="139"/>
        <v>0</v>
      </c>
      <c r="J244" s="67">
        <f t="shared" si="139"/>
        <v>971.4</v>
      </c>
      <c r="K244" s="24">
        <f>K245</f>
        <v>0</v>
      </c>
      <c r="L244" s="24">
        <f t="shared" ref="L244:X245" si="140">L245</f>
        <v>0</v>
      </c>
      <c r="M244" s="24">
        <f t="shared" si="140"/>
        <v>0</v>
      </c>
      <c r="N244" s="24">
        <f t="shared" si="140"/>
        <v>0</v>
      </c>
      <c r="O244" s="24">
        <f t="shared" si="140"/>
        <v>0</v>
      </c>
      <c r="P244" s="24">
        <f t="shared" si="140"/>
        <v>0</v>
      </c>
      <c r="Q244" s="24">
        <f t="shared" si="140"/>
        <v>0</v>
      </c>
      <c r="R244" s="24">
        <f t="shared" si="140"/>
        <v>0</v>
      </c>
      <c r="S244" s="24">
        <f t="shared" si="140"/>
        <v>0</v>
      </c>
      <c r="T244" s="24">
        <f t="shared" si="140"/>
        <v>0</v>
      </c>
      <c r="U244" s="24">
        <f t="shared" si="140"/>
        <v>0</v>
      </c>
      <c r="V244" s="24">
        <f t="shared" si="140"/>
        <v>0</v>
      </c>
      <c r="W244" s="24">
        <f t="shared" si="140"/>
        <v>0</v>
      </c>
      <c r="X244" s="24">
        <f t="shared" si="140"/>
        <v>0</v>
      </c>
    </row>
    <row r="245" spans="1:24" s="40" customFormat="1" ht="37.5" customHeight="1">
      <c r="A245" s="20"/>
      <c r="B245" s="26" t="s">
        <v>52</v>
      </c>
      <c r="C245" s="21">
        <v>691</v>
      </c>
      <c r="D245" s="22">
        <v>1</v>
      </c>
      <c r="E245" s="27" t="s">
        <v>53</v>
      </c>
      <c r="F245" s="23">
        <v>0</v>
      </c>
      <c r="G245" s="21">
        <v>0</v>
      </c>
      <c r="H245" s="24">
        <f t="shared" si="139"/>
        <v>971.4</v>
      </c>
      <c r="I245" s="24">
        <f t="shared" si="139"/>
        <v>0</v>
      </c>
      <c r="J245" s="24">
        <f t="shared" si="139"/>
        <v>971.4</v>
      </c>
      <c r="K245" s="24">
        <f>K246</f>
        <v>0</v>
      </c>
      <c r="L245" s="24">
        <f t="shared" si="140"/>
        <v>0</v>
      </c>
      <c r="M245" s="24">
        <f t="shared" si="140"/>
        <v>0</v>
      </c>
      <c r="N245" s="24">
        <f t="shared" si="140"/>
        <v>0</v>
      </c>
      <c r="O245" s="24">
        <f t="shared" si="140"/>
        <v>0</v>
      </c>
      <c r="P245" s="24">
        <f t="shared" si="140"/>
        <v>0</v>
      </c>
      <c r="Q245" s="24">
        <f t="shared" si="140"/>
        <v>0</v>
      </c>
      <c r="R245" s="24">
        <f t="shared" si="140"/>
        <v>0</v>
      </c>
      <c r="S245" s="24">
        <f t="shared" si="140"/>
        <v>0</v>
      </c>
      <c r="T245" s="24">
        <f t="shared" si="140"/>
        <v>0</v>
      </c>
      <c r="U245" s="24">
        <f t="shared" si="140"/>
        <v>0</v>
      </c>
      <c r="V245" s="24">
        <f t="shared" si="140"/>
        <v>0</v>
      </c>
      <c r="W245" s="24">
        <f t="shared" si="140"/>
        <v>0</v>
      </c>
      <c r="X245" s="24">
        <f t="shared" si="140"/>
        <v>0</v>
      </c>
    </row>
    <row r="246" spans="1:24" s="40" customFormat="1" ht="37.5" customHeight="1">
      <c r="A246" s="20"/>
      <c r="B246" s="28" t="s">
        <v>14</v>
      </c>
      <c r="C246" s="21">
        <v>691</v>
      </c>
      <c r="D246" s="22">
        <v>1</v>
      </c>
      <c r="E246" s="27" t="s">
        <v>53</v>
      </c>
      <c r="F246" s="23">
        <v>20000</v>
      </c>
      <c r="G246" s="21"/>
      <c r="H246" s="24">
        <f>H247+H249</f>
        <v>971.4</v>
      </c>
      <c r="I246" s="24">
        <f>I247+I249</f>
        <v>0</v>
      </c>
      <c r="J246" s="24">
        <f>J247+J249</f>
        <v>971.4</v>
      </c>
      <c r="K246" s="24">
        <f>K247+K249</f>
        <v>0</v>
      </c>
      <c r="L246" s="24">
        <f t="shared" ref="L246:X246" si="141">L247+L249</f>
        <v>0</v>
      </c>
      <c r="M246" s="24">
        <f t="shared" si="141"/>
        <v>0</v>
      </c>
      <c r="N246" s="24">
        <f t="shared" si="141"/>
        <v>0</v>
      </c>
      <c r="O246" s="24">
        <f t="shared" si="141"/>
        <v>0</v>
      </c>
      <c r="P246" s="24">
        <f t="shared" si="141"/>
        <v>0</v>
      </c>
      <c r="Q246" s="24">
        <f t="shared" si="141"/>
        <v>0</v>
      </c>
      <c r="R246" s="24">
        <f t="shared" si="141"/>
        <v>0</v>
      </c>
      <c r="S246" s="24">
        <f t="shared" si="141"/>
        <v>0</v>
      </c>
      <c r="T246" s="24">
        <f t="shared" si="141"/>
        <v>0</v>
      </c>
      <c r="U246" s="24">
        <f t="shared" si="141"/>
        <v>0</v>
      </c>
      <c r="V246" s="24">
        <f t="shared" si="141"/>
        <v>0</v>
      </c>
      <c r="W246" s="24">
        <f t="shared" si="141"/>
        <v>0</v>
      </c>
      <c r="X246" s="24">
        <f t="shared" si="141"/>
        <v>0</v>
      </c>
    </row>
    <row r="247" spans="1:24" s="40" customFormat="1" ht="12.75" customHeight="1">
      <c r="A247" s="20"/>
      <c r="B247" s="26" t="s">
        <v>17</v>
      </c>
      <c r="C247" s="21">
        <v>691</v>
      </c>
      <c r="D247" s="22">
        <v>1</v>
      </c>
      <c r="E247" s="27" t="s">
        <v>53</v>
      </c>
      <c r="F247" s="23">
        <v>20400</v>
      </c>
      <c r="G247" s="21">
        <v>0</v>
      </c>
      <c r="H247" s="24">
        <f>H248</f>
        <v>764.822</v>
      </c>
      <c r="I247" s="24">
        <f>I248</f>
        <v>0</v>
      </c>
      <c r="J247" s="24">
        <f>J248</f>
        <v>764.822</v>
      </c>
      <c r="K247" s="24">
        <f>K248</f>
        <v>0</v>
      </c>
      <c r="L247" s="24">
        <f t="shared" ref="L247:X247" si="142">L248</f>
        <v>0</v>
      </c>
      <c r="M247" s="24">
        <f t="shared" si="142"/>
        <v>0</v>
      </c>
      <c r="N247" s="24">
        <f t="shared" si="142"/>
        <v>0</v>
      </c>
      <c r="O247" s="24">
        <f t="shared" si="142"/>
        <v>0</v>
      </c>
      <c r="P247" s="24">
        <f t="shared" si="142"/>
        <v>0</v>
      </c>
      <c r="Q247" s="24">
        <f t="shared" si="142"/>
        <v>0</v>
      </c>
      <c r="R247" s="24">
        <f t="shared" si="142"/>
        <v>0</v>
      </c>
      <c r="S247" s="24">
        <f t="shared" si="142"/>
        <v>0</v>
      </c>
      <c r="T247" s="24">
        <f t="shared" si="142"/>
        <v>0</v>
      </c>
      <c r="U247" s="24">
        <f t="shared" si="142"/>
        <v>0</v>
      </c>
      <c r="V247" s="24">
        <f t="shared" si="142"/>
        <v>0</v>
      </c>
      <c r="W247" s="24">
        <f t="shared" si="142"/>
        <v>0</v>
      </c>
      <c r="X247" s="24">
        <f t="shared" si="142"/>
        <v>0</v>
      </c>
    </row>
    <row r="248" spans="1:24" s="41" customFormat="1" ht="12.75" customHeight="1">
      <c r="A248" s="20"/>
      <c r="B248" s="30" t="s">
        <v>16</v>
      </c>
      <c r="C248" s="31">
        <v>691</v>
      </c>
      <c r="D248" s="32">
        <v>1</v>
      </c>
      <c r="E248" s="33" t="s">
        <v>53</v>
      </c>
      <c r="F248" s="34">
        <v>20400</v>
      </c>
      <c r="G248" s="31">
        <v>500</v>
      </c>
      <c r="H248" s="35">
        <f>I248+J248</f>
        <v>764.822</v>
      </c>
      <c r="I248" s="35"/>
      <c r="J248" s="35">
        <v>764.822</v>
      </c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1:24" s="40" customFormat="1" ht="23.25" customHeight="1">
      <c r="A249" s="20"/>
      <c r="B249" s="26" t="s">
        <v>54</v>
      </c>
      <c r="C249" s="21">
        <v>691</v>
      </c>
      <c r="D249" s="22">
        <v>1</v>
      </c>
      <c r="E249" s="27" t="s">
        <v>53</v>
      </c>
      <c r="F249" s="23">
        <v>20800</v>
      </c>
      <c r="G249" s="21">
        <v>0</v>
      </c>
      <c r="H249" s="24">
        <f>H250</f>
        <v>206.578</v>
      </c>
      <c r="I249" s="24">
        <f>I250</f>
        <v>0</v>
      </c>
      <c r="J249" s="24">
        <f>J250</f>
        <v>206.578</v>
      </c>
      <c r="K249" s="24">
        <f>K250</f>
        <v>0</v>
      </c>
      <c r="L249" s="24">
        <f t="shared" ref="L249:X249" si="143">L250</f>
        <v>0</v>
      </c>
      <c r="M249" s="24">
        <f t="shared" si="143"/>
        <v>0</v>
      </c>
      <c r="N249" s="24">
        <f t="shared" si="143"/>
        <v>0</v>
      </c>
      <c r="O249" s="24">
        <f t="shared" si="143"/>
        <v>0</v>
      </c>
      <c r="P249" s="24">
        <f t="shared" si="143"/>
        <v>0</v>
      </c>
      <c r="Q249" s="24">
        <f t="shared" si="143"/>
        <v>0</v>
      </c>
      <c r="R249" s="24">
        <f t="shared" si="143"/>
        <v>0</v>
      </c>
      <c r="S249" s="24">
        <f t="shared" si="143"/>
        <v>0</v>
      </c>
      <c r="T249" s="24">
        <f t="shared" si="143"/>
        <v>0</v>
      </c>
      <c r="U249" s="24">
        <f t="shared" si="143"/>
        <v>0</v>
      </c>
      <c r="V249" s="24">
        <f t="shared" si="143"/>
        <v>0</v>
      </c>
      <c r="W249" s="24">
        <f t="shared" si="143"/>
        <v>0</v>
      </c>
      <c r="X249" s="24">
        <f t="shared" si="143"/>
        <v>0</v>
      </c>
    </row>
    <row r="250" spans="1:24" s="41" customFormat="1" ht="12.75" customHeight="1">
      <c r="A250" s="20"/>
      <c r="B250" s="30" t="s">
        <v>16</v>
      </c>
      <c r="C250" s="31">
        <v>691</v>
      </c>
      <c r="D250" s="32">
        <v>1</v>
      </c>
      <c r="E250" s="33" t="s">
        <v>53</v>
      </c>
      <c r="F250" s="34">
        <v>20800</v>
      </c>
      <c r="G250" s="31">
        <v>500</v>
      </c>
      <c r="H250" s="35">
        <f>I250+J250</f>
        <v>206.578</v>
      </c>
      <c r="I250" s="35"/>
      <c r="J250" s="35">
        <v>206.578</v>
      </c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</row>
    <row r="251" spans="1:24" s="40" customFormat="1" ht="12.75" hidden="1" customHeight="1">
      <c r="A251" s="20"/>
      <c r="B251" s="62" t="s">
        <v>55</v>
      </c>
      <c r="C251" s="63">
        <v>691</v>
      </c>
      <c r="D251" s="64">
        <v>2</v>
      </c>
      <c r="E251" s="65">
        <v>0</v>
      </c>
      <c r="F251" s="66">
        <v>0</v>
      </c>
      <c r="G251" s="63">
        <v>0</v>
      </c>
      <c r="H251" s="67">
        <f t="shared" ref="H251:J254" si="144">H252</f>
        <v>41</v>
      </c>
      <c r="I251" s="67">
        <f t="shared" si="144"/>
        <v>0</v>
      </c>
      <c r="J251" s="67">
        <f t="shared" si="144"/>
        <v>41</v>
      </c>
      <c r="K251" s="24">
        <f t="shared" ref="K251:X254" si="145">K252</f>
        <v>0</v>
      </c>
      <c r="L251" s="24">
        <f t="shared" si="145"/>
        <v>0</v>
      </c>
      <c r="M251" s="24">
        <f t="shared" si="145"/>
        <v>0</v>
      </c>
      <c r="N251" s="24">
        <f t="shared" si="145"/>
        <v>0</v>
      </c>
      <c r="O251" s="24">
        <f t="shared" si="145"/>
        <v>0</v>
      </c>
      <c r="P251" s="24">
        <f t="shared" si="145"/>
        <v>0</v>
      </c>
      <c r="Q251" s="24">
        <f t="shared" si="145"/>
        <v>0</v>
      </c>
      <c r="R251" s="24">
        <f t="shared" si="145"/>
        <v>0</v>
      </c>
      <c r="S251" s="24">
        <f t="shared" si="145"/>
        <v>0</v>
      </c>
      <c r="T251" s="24">
        <f t="shared" si="145"/>
        <v>0</v>
      </c>
      <c r="U251" s="24">
        <f t="shared" si="145"/>
        <v>0</v>
      </c>
      <c r="V251" s="24">
        <f t="shared" si="145"/>
        <v>0</v>
      </c>
      <c r="W251" s="24">
        <f t="shared" si="145"/>
        <v>0</v>
      </c>
      <c r="X251" s="24">
        <f t="shared" si="145"/>
        <v>0</v>
      </c>
    </row>
    <row r="252" spans="1:24" s="40" customFormat="1" ht="12.75" hidden="1" customHeight="1">
      <c r="A252" s="20"/>
      <c r="B252" s="26" t="s">
        <v>56</v>
      </c>
      <c r="C252" s="21">
        <v>691</v>
      </c>
      <c r="D252" s="22">
        <v>2</v>
      </c>
      <c r="E252" s="27" t="s">
        <v>30</v>
      </c>
      <c r="F252" s="23">
        <v>0</v>
      </c>
      <c r="G252" s="21">
        <v>0</v>
      </c>
      <c r="H252" s="24">
        <f t="shared" si="144"/>
        <v>41</v>
      </c>
      <c r="I252" s="24">
        <f t="shared" si="144"/>
        <v>0</v>
      </c>
      <c r="J252" s="24">
        <f t="shared" si="144"/>
        <v>41</v>
      </c>
      <c r="K252" s="24">
        <f t="shared" si="145"/>
        <v>0</v>
      </c>
      <c r="L252" s="24">
        <f t="shared" si="145"/>
        <v>0</v>
      </c>
      <c r="M252" s="24">
        <f t="shared" si="145"/>
        <v>0</v>
      </c>
      <c r="N252" s="24">
        <f t="shared" si="145"/>
        <v>0</v>
      </c>
      <c r="O252" s="24">
        <f t="shared" si="145"/>
        <v>0</v>
      </c>
      <c r="P252" s="24">
        <f t="shared" si="145"/>
        <v>0</v>
      </c>
      <c r="Q252" s="24">
        <f t="shared" si="145"/>
        <v>0</v>
      </c>
      <c r="R252" s="24">
        <f t="shared" si="145"/>
        <v>0</v>
      </c>
      <c r="S252" s="24">
        <f t="shared" si="145"/>
        <v>0</v>
      </c>
      <c r="T252" s="24">
        <f t="shared" si="145"/>
        <v>0</v>
      </c>
      <c r="U252" s="24">
        <f t="shared" si="145"/>
        <v>0</v>
      </c>
      <c r="V252" s="24">
        <f t="shared" si="145"/>
        <v>0</v>
      </c>
      <c r="W252" s="24">
        <f t="shared" si="145"/>
        <v>0</v>
      </c>
      <c r="X252" s="24">
        <f t="shared" si="145"/>
        <v>0</v>
      </c>
    </row>
    <row r="253" spans="1:24" s="40" customFormat="1" ht="12.75" hidden="1" customHeight="1">
      <c r="A253" s="20"/>
      <c r="B253" s="37" t="s">
        <v>57</v>
      </c>
      <c r="C253" s="21">
        <v>691</v>
      </c>
      <c r="D253" s="22">
        <v>2</v>
      </c>
      <c r="E253" s="27" t="s">
        <v>30</v>
      </c>
      <c r="F253" s="23">
        <v>10000</v>
      </c>
      <c r="G253" s="21"/>
      <c r="H253" s="24">
        <f t="shared" si="144"/>
        <v>41</v>
      </c>
      <c r="I253" s="24">
        <f t="shared" si="144"/>
        <v>0</v>
      </c>
      <c r="J253" s="24">
        <f t="shared" si="144"/>
        <v>41</v>
      </c>
      <c r="K253" s="24">
        <f t="shared" si="145"/>
        <v>0</v>
      </c>
      <c r="L253" s="24">
        <f t="shared" si="145"/>
        <v>0</v>
      </c>
      <c r="M253" s="24">
        <f t="shared" si="145"/>
        <v>0</v>
      </c>
      <c r="N253" s="24">
        <f t="shared" si="145"/>
        <v>0</v>
      </c>
      <c r="O253" s="24">
        <f t="shared" si="145"/>
        <v>0</v>
      </c>
      <c r="P253" s="24">
        <f t="shared" si="145"/>
        <v>0</v>
      </c>
      <c r="Q253" s="24">
        <f t="shared" si="145"/>
        <v>0</v>
      </c>
      <c r="R253" s="24">
        <f t="shared" si="145"/>
        <v>0</v>
      </c>
      <c r="S253" s="24">
        <f t="shared" si="145"/>
        <v>0</v>
      </c>
      <c r="T253" s="24">
        <f t="shared" si="145"/>
        <v>0</v>
      </c>
      <c r="U253" s="24">
        <f t="shared" si="145"/>
        <v>0</v>
      </c>
      <c r="V253" s="24">
        <f t="shared" si="145"/>
        <v>0</v>
      </c>
      <c r="W253" s="24">
        <f t="shared" si="145"/>
        <v>0</v>
      </c>
      <c r="X253" s="24">
        <f t="shared" si="145"/>
        <v>0</v>
      </c>
    </row>
    <row r="254" spans="1:24" s="40" customFormat="1" ht="24.75" hidden="1" customHeight="1">
      <c r="A254" s="20"/>
      <c r="B254" s="26" t="s">
        <v>58</v>
      </c>
      <c r="C254" s="21">
        <v>691</v>
      </c>
      <c r="D254" s="22">
        <v>2</v>
      </c>
      <c r="E254" s="27" t="s">
        <v>30</v>
      </c>
      <c r="F254" s="23">
        <v>13600</v>
      </c>
      <c r="G254" s="21">
        <v>0</v>
      </c>
      <c r="H254" s="24">
        <f t="shared" si="144"/>
        <v>41</v>
      </c>
      <c r="I254" s="24">
        <f t="shared" si="144"/>
        <v>0</v>
      </c>
      <c r="J254" s="24">
        <f t="shared" si="144"/>
        <v>41</v>
      </c>
      <c r="K254" s="24">
        <f t="shared" si="145"/>
        <v>0</v>
      </c>
      <c r="L254" s="24">
        <f t="shared" si="145"/>
        <v>0</v>
      </c>
      <c r="M254" s="24">
        <f t="shared" si="145"/>
        <v>0</v>
      </c>
      <c r="N254" s="24">
        <f t="shared" si="145"/>
        <v>0</v>
      </c>
      <c r="O254" s="24">
        <f t="shared" si="145"/>
        <v>0</v>
      </c>
      <c r="P254" s="24">
        <f t="shared" si="145"/>
        <v>0</v>
      </c>
      <c r="Q254" s="24">
        <f t="shared" si="145"/>
        <v>0</v>
      </c>
      <c r="R254" s="24">
        <f t="shared" si="145"/>
        <v>0</v>
      </c>
      <c r="S254" s="24">
        <f t="shared" si="145"/>
        <v>0</v>
      </c>
      <c r="T254" s="24">
        <f t="shared" si="145"/>
        <v>0</v>
      </c>
      <c r="U254" s="24">
        <f t="shared" si="145"/>
        <v>0</v>
      </c>
      <c r="V254" s="24">
        <f t="shared" si="145"/>
        <v>0</v>
      </c>
      <c r="W254" s="24">
        <f t="shared" si="145"/>
        <v>0</v>
      </c>
      <c r="X254" s="24">
        <f t="shared" si="145"/>
        <v>0</v>
      </c>
    </row>
    <row r="255" spans="1:24" s="41" customFormat="1" ht="12.75" hidden="1" customHeight="1">
      <c r="A255" s="20"/>
      <c r="B255" s="30" t="s">
        <v>16</v>
      </c>
      <c r="C255" s="31">
        <v>691</v>
      </c>
      <c r="D255" s="32">
        <v>2</v>
      </c>
      <c r="E255" s="33" t="s">
        <v>30</v>
      </c>
      <c r="F255" s="34">
        <v>13600</v>
      </c>
      <c r="G255" s="31">
        <v>500</v>
      </c>
      <c r="H255" s="35">
        <f>I255+J255</f>
        <v>41</v>
      </c>
      <c r="I255" s="35"/>
      <c r="J255" s="35">
        <v>41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</row>
    <row r="256" spans="1:24" s="40" customFormat="1" hidden="1">
      <c r="A256" s="20"/>
      <c r="B256" s="62" t="s">
        <v>18</v>
      </c>
      <c r="C256" s="63">
        <v>691</v>
      </c>
      <c r="D256" s="64">
        <v>5</v>
      </c>
      <c r="E256" s="65">
        <v>0</v>
      </c>
      <c r="F256" s="66">
        <v>0</v>
      </c>
      <c r="G256" s="63">
        <v>0</v>
      </c>
      <c r="H256" s="67">
        <f t="shared" ref="H256:I258" si="146">H257</f>
        <v>65.900000000000006</v>
      </c>
      <c r="I256" s="67">
        <f t="shared" si="146"/>
        <v>0</v>
      </c>
      <c r="J256" s="67">
        <f>J257</f>
        <v>65.900000000000006</v>
      </c>
      <c r="K256" s="24">
        <f>K257+K263+K269</f>
        <v>0</v>
      </c>
      <c r="L256" s="24">
        <f t="shared" ref="L256:X256" si="147">L257+L263+L269</f>
        <v>0</v>
      </c>
      <c r="M256" s="24">
        <f t="shared" si="147"/>
        <v>0</v>
      </c>
      <c r="N256" s="24">
        <f t="shared" si="147"/>
        <v>0</v>
      </c>
      <c r="O256" s="24">
        <f t="shared" si="147"/>
        <v>0</v>
      </c>
      <c r="P256" s="24">
        <f t="shared" si="147"/>
        <v>0</v>
      </c>
      <c r="Q256" s="24">
        <f t="shared" si="147"/>
        <v>0</v>
      </c>
      <c r="R256" s="24">
        <f t="shared" si="147"/>
        <v>0</v>
      </c>
      <c r="S256" s="24">
        <f t="shared" si="147"/>
        <v>0</v>
      </c>
      <c r="T256" s="24">
        <f t="shared" si="147"/>
        <v>0</v>
      </c>
      <c r="U256" s="24">
        <f t="shared" si="147"/>
        <v>0</v>
      </c>
      <c r="V256" s="24">
        <f t="shared" si="147"/>
        <v>0</v>
      </c>
      <c r="W256" s="24">
        <f t="shared" si="147"/>
        <v>0</v>
      </c>
      <c r="X256" s="24">
        <f t="shared" si="147"/>
        <v>0</v>
      </c>
    </row>
    <row r="257" spans="1:24" s="25" customFormat="1" hidden="1">
      <c r="A257" s="20"/>
      <c r="B257" s="26" t="s">
        <v>25</v>
      </c>
      <c r="C257" s="21">
        <v>691</v>
      </c>
      <c r="D257" s="22">
        <v>5</v>
      </c>
      <c r="E257" s="27" t="s">
        <v>13</v>
      </c>
      <c r="F257" s="23">
        <v>0</v>
      </c>
      <c r="G257" s="21">
        <v>0</v>
      </c>
      <c r="H257" s="24">
        <f t="shared" si="146"/>
        <v>65.900000000000006</v>
      </c>
      <c r="I257" s="24">
        <f t="shared" si="146"/>
        <v>0</v>
      </c>
      <c r="J257" s="24">
        <f>J258</f>
        <v>65.900000000000006</v>
      </c>
      <c r="K257" s="24">
        <f>K258</f>
        <v>0</v>
      </c>
      <c r="L257" s="24">
        <f t="shared" ref="L257:X258" si="148">L258</f>
        <v>0</v>
      </c>
      <c r="M257" s="24">
        <f t="shared" si="148"/>
        <v>0</v>
      </c>
      <c r="N257" s="24">
        <f t="shared" si="148"/>
        <v>0</v>
      </c>
      <c r="O257" s="24">
        <f t="shared" si="148"/>
        <v>0</v>
      </c>
      <c r="P257" s="24">
        <f t="shared" si="148"/>
        <v>0</v>
      </c>
      <c r="Q257" s="24">
        <f t="shared" si="148"/>
        <v>0</v>
      </c>
      <c r="R257" s="24">
        <f t="shared" si="148"/>
        <v>0</v>
      </c>
      <c r="S257" s="24">
        <f t="shared" si="148"/>
        <v>0</v>
      </c>
      <c r="T257" s="24">
        <f t="shared" si="148"/>
        <v>0</v>
      </c>
      <c r="U257" s="24">
        <f t="shared" si="148"/>
        <v>0</v>
      </c>
      <c r="V257" s="24">
        <f t="shared" si="148"/>
        <v>0</v>
      </c>
      <c r="W257" s="24">
        <f t="shared" si="148"/>
        <v>0</v>
      </c>
      <c r="X257" s="24">
        <f t="shared" si="148"/>
        <v>0</v>
      </c>
    </row>
    <row r="258" spans="1:24" s="25" customFormat="1" ht="12.75" hidden="1" customHeight="1">
      <c r="A258" s="20"/>
      <c r="B258" s="26" t="s">
        <v>28</v>
      </c>
      <c r="C258" s="21">
        <v>691</v>
      </c>
      <c r="D258" s="22">
        <v>5</v>
      </c>
      <c r="E258" s="27" t="s">
        <v>13</v>
      </c>
      <c r="F258" s="23">
        <v>3510500</v>
      </c>
      <c r="G258" s="21">
        <v>0</v>
      </c>
      <c r="H258" s="24">
        <f t="shared" si="146"/>
        <v>65.900000000000006</v>
      </c>
      <c r="I258" s="24">
        <f t="shared" si="146"/>
        <v>0</v>
      </c>
      <c r="J258" s="24">
        <f>J259</f>
        <v>65.900000000000006</v>
      </c>
      <c r="K258" s="24">
        <f>K259</f>
        <v>0</v>
      </c>
      <c r="L258" s="24">
        <f t="shared" si="148"/>
        <v>0</v>
      </c>
      <c r="M258" s="24">
        <f t="shared" si="148"/>
        <v>0</v>
      </c>
      <c r="N258" s="24">
        <f t="shared" si="148"/>
        <v>0</v>
      </c>
      <c r="O258" s="24">
        <f t="shared" si="148"/>
        <v>0</v>
      </c>
      <c r="P258" s="24">
        <f t="shared" si="148"/>
        <v>0</v>
      </c>
      <c r="Q258" s="24">
        <f t="shared" si="148"/>
        <v>0</v>
      </c>
      <c r="R258" s="24">
        <f t="shared" si="148"/>
        <v>0</v>
      </c>
      <c r="S258" s="24">
        <f t="shared" si="148"/>
        <v>0</v>
      </c>
      <c r="T258" s="24">
        <f t="shared" si="148"/>
        <v>0</v>
      </c>
      <c r="U258" s="24">
        <f t="shared" si="148"/>
        <v>0</v>
      </c>
      <c r="V258" s="24">
        <f t="shared" si="148"/>
        <v>0</v>
      </c>
      <c r="W258" s="24">
        <f t="shared" si="148"/>
        <v>0</v>
      </c>
      <c r="X258" s="24">
        <f t="shared" si="148"/>
        <v>0</v>
      </c>
    </row>
    <row r="259" spans="1:24" s="36" customFormat="1" ht="12.75" hidden="1" customHeight="1">
      <c r="A259" s="20"/>
      <c r="B259" s="30" t="s">
        <v>23</v>
      </c>
      <c r="C259" s="31">
        <v>691</v>
      </c>
      <c r="D259" s="32">
        <v>5</v>
      </c>
      <c r="E259" s="33" t="s">
        <v>13</v>
      </c>
      <c r="F259" s="34">
        <v>3510500</v>
      </c>
      <c r="G259" s="31">
        <v>6</v>
      </c>
      <c r="H259" s="35">
        <f>I259+J259</f>
        <v>65.900000000000006</v>
      </c>
      <c r="I259" s="35"/>
      <c r="J259" s="35">
        <v>65.900000000000006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</row>
    <row r="260" spans="1:24" s="40" customFormat="1" ht="12.75" hidden="1" customHeight="1">
      <c r="A260" s="20"/>
      <c r="B260" s="62" t="s">
        <v>41</v>
      </c>
      <c r="C260" s="63">
        <v>691</v>
      </c>
      <c r="D260" s="64">
        <v>8</v>
      </c>
      <c r="E260" s="68"/>
      <c r="F260" s="66">
        <v>0</v>
      </c>
      <c r="G260" s="63">
        <v>0</v>
      </c>
      <c r="H260" s="67">
        <f>H261</f>
        <v>446.4</v>
      </c>
      <c r="I260" s="67">
        <f>I261</f>
        <v>0</v>
      </c>
      <c r="J260" s="67">
        <f>J261</f>
        <v>446.4</v>
      </c>
      <c r="K260" s="24">
        <f t="shared" ref="K260:X260" si="149">K261+K426</f>
        <v>0</v>
      </c>
      <c r="L260" s="24">
        <f t="shared" si="149"/>
        <v>0</v>
      </c>
      <c r="M260" s="24">
        <f t="shared" si="149"/>
        <v>0</v>
      </c>
      <c r="N260" s="24">
        <f t="shared" si="149"/>
        <v>0</v>
      </c>
      <c r="O260" s="24">
        <f t="shared" si="149"/>
        <v>0</v>
      </c>
      <c r="P260" s="24">
        <f t="shared" si="149"/>
        <v>0</v>
      </c>
      <c r="Q260" s="24">
        <f t="shared" si="149"/>
        <v>0</v>
      </c>
      <c r="R260" s="24">
        <f t="shared" si="149"/>
        <v>0</v>
      </c>
      <c r="S260" s="24">
        <f t="shared" si="149"/>
        <v>0</v>
      </c>
      <c r="T260" s="24">
        <f t="shared" si="149"/>
        <v>0</v>
      </c>
      <c r="U260" s="24">
        <f t="shared" si="149"/>
        <v>0</v>
      </c>
      <c r="V260" s="24">
        <f t="shared" si="149"/>
        <v>0</v>
      </c>
      <c r="W260" s="24">
        <f t="shared" si="149"/>
        <v>0</v>
      </c>
      <c r="X260" s="24">
        <f t="shared" si="149"/>
        <v>0</v>
      </c>
    </row>
    <row r="261" spans="1:24" s="25" customFormat="1" ht="12.75" hidden="1" customHeight="1">
      <c r="A261" s="20"/>
      <c r="B261" s="26" t="s">
        <v>42</v>
      </c>
      <c r="C261" s="21">
        <v>691</v>
      </c>
      <c r="D261" s="22">
        <v>8</v>
      </c>
      <c r="E261" s="27" t="s">
        <v>20</v>
      </c>
      <c r="F261" s="23">
        <v>0</v>
      </c>
      <c r="G261" s="21">
        <v>0</v>
      </c>
      <c r="H261" s="24">
        <f>H262+H265</f>
        <v>446.4</v>
      </c>
      <c r="I261" s="24">
        <f>I262+I265</f>
        <v>0</v>
      </c>
      <c r="J261" s="24">
        <f>J262+J265</f>
        <v>446.4</v>
      </c>
      <c r="K261" s="24">
        <f t="shared" ref="K261:X261" si="150">K268+K271+K411</f>
        <v>0</v>
      </c>
      <c r="L261" s="24">
        <f t="shared" si="150"/>
        <v>0</v>
      </c>
      <c r="M261" s="24">
        <f t="shared" si="150"/>
        <v>0</v>
      </c>
      <c r="N261" s="24">
        <f t="shared" si="150"/>
        <v>0</v>
      </c>
      <c r="O261" s="24">
        <f t="shared" si="150"/>
        <v>0</v>
      </c>
      <c r="P261" s="24">
        <f t="shared" si="150"/>
        <v>0</v>
      </c>
      <c r="Q261" s="24">
        <f t="shared" si="150"/>
        <v>0</v>
      </c>
      <c r="R261" s="24">
        <f t="shared" si="150"/>
        <v>0</v>
      </c>
      <c r="S261" s="24">
        <f t="shared" si="150"/>
        <v>0</v>
      </c>
      <c r="T261" s="24">
        <f t="shared" si="150"/>
        <v>0</v>
      </c>
      <c r="U261" s="24">
        <f t="shared" si="150"/>
        <v>0</v>
      </c>
      <c r="V261" s="24">
        <f t="shared" si="150"/>
        <v>0</v>
      </c>
      <c r="W261" s="24">
        <f t="shared" si="150"/>
        <v>0</v>
      </c>
      <c r="X261" s="24">
        <f t="shared" si="150"/>
        <v>0</v>
      </c>
    </row>
    <row r="262" spans="1:24" s="25" customFormat="1" ht="25.5" hidden="1" customHeight="1">
      <c r="A262" s="20"/>
      <c r="B262" s="37" t="s">
        <v>103</v>
      </c>
      <c r="C262" s="21">
        <v>691</v>
      </c>
      <c r="D262" s="22">
        <v>8</v>
      </c>
      <c r="E262" s="27" t="s">
        <v>20</v>
      </c>
      <c r="F262" s="23">
        <v>4400000</v>
      </c>
      <c r="G262" s="21"/>
      <c r="H262" s="24">
        <f t="shared" ref="H262:J263" si="151">H263</f>
        <v>239.5</v>
      </c>
      <c r="I262" s="24">
        <f t="shared" si="151"/>
        <v>0</v>
      </c>
      <c r="J262" s="24">
        <f t="shared" si="151"/>
        <v>239.5</v>
      </c>
      <c r="K262" s="24">
        <f t="shared" ref="K262:X263" si="152">K263</f>
        <v>0</v>
      </c>
      <c r="L262" s="24">
        <f t="shared" si="152"/>
        <v>0</v>
      </c>
      <c r="M262" s="24">
        <f t="shared" si="152"/>
        <v>0</v>
      </c>
      <c r="N262" s="24">
        <f t="shared" si="152"/>
        <v>0</v>
      </c>
      <c r="O262" s="24">
        <f t="shared" si="152"/>
        <v>0</v>
      </c>
      <c r="P262" s="24">
        <f t="shared" si="152"/>
        <v>0</v>
      </c>
      <c r="Q262" s="24">
        <f t="shared" si="152"/>
        <v>0</v>
      </c>
      <c r="R262" s="24">
        <f t="shared" si="152"/>
        <v>0</v>
      </c>
      <c r="S262" s="24">
        <f t="shared" si="152"/>
        <v>0</v>
      </c>
      <c r="T262" s="24">
        <f t="shared" si="152"/>
        <v>0</v>
      </c>
      <c r="U262" s="24">
        <f t="shared" si="152"/>
        <v>0</v>
      </c>
      <c r="V262" s="24">
        <f t="shared" si="152"/>
        <v>0</v>
      </c>
      <c r="W262" s="24">
        <f t="shared" si="152"/>
        <v>0</v>
      </c>
      <c r="X262" s="24">
        <f t="shared" si="152"/>
        <v>0</v>
      </c>
    </row>
    <row r="263" spans="1:24" s="25" customFormat="1" ht="12.75" hidden="1" customHeight="1">
      <c r="A263" s="20"/>
      <c r="B263" s="26" t="s">
        <v>37</v>
      </c>
      <c r="C263" s="21">
        <v>691</v>
      </c>
      <c r="D263" s="22">
        <v>8</v>
      </c>
      <c r="E263" s="27" t="s">
        <v>20</v>
      </c>
      <c r="F263" s="23">
        <v>4409900</v>
      </c>
      <c r="G263" s="21">
        <v>0</v>
      </c>
      <c r="H263" s="24">
        <f t="shared" si="151"/>
        <v>239.5</v>
      </c>
      <c r="I263" s="24">
        <f t="shared" si="151"/>
        <v>0</v>
      </c>
      <c r="J263" s="24">
        <f t="shared" si="151"/>
        <v>239.5</v>
      </c>
      <c r="K263" s="24">
        <f t="shared" si="152"/>
        <v>0</v>
      </c>
      <c r="L263" s="24">
        <f t="shared" si="152"/>
        <v>0</v>
      </c>
      <c r="M263" s="24">
        <f t="shared" si="152"/>
        <v>0</v>
      </c>
      <c r="N263" s="24">
        <f t="shared" si="152"/>
        <v>0</v>
      </c>
      <c r="O263" s="24">
        <f t="shared" si="152"/>
        <v>0</v>
      </c>
      <c r="P263" s="24">
        <f t="shared" si="152"/>
        <v>0</v>
      </c>
      <c r="Q263" s="24">
        <f t="shared" si="152"/>
        <v>0</v>
      </c>
      <c r="R263" s="24">
        <f t="shared" si="152"/>
        <v>0</v>
      </c>
      <c r="S263" s="24">
        <f t="shared" si="152"/>
        <v>0</v>
      </c>
      <c r="T263" s="24">
        <f t="shared" si="152"/>
        <v>0</v>
      </c>
      <c r="U263" s="24">
        <f t="shared" si="152"/>
        <v>0</v>
      </c>
      <c r="V263" s="24">
        <f t="shared" si="152"/>
        <v>0</v>
      </c>
      <c r="W263" s="24">
        <f t="shared" si="152"/>
        <v>0</v>
      </c>
      <c r="X263" s="24">
        <f t="shared" si="152"/>
        <v>0</v>
      </c>
    </row>
    <row r="264" spans="1:24" s="25" customFormat="1" ht="12.75" hidden="1" customHeight="1">
      <c r="A264" s="20"/>
      <c r="B264" s="30" t="s">
        <v>38</v>
      </c>
      <c r="C264" s="31">
        <v>691</v>
      </c>
      <c r="D264" s="32">
        <v>8</v>
      </c>
      <c r="E264" s="33" t="s">
        <v>20</v>
      </c>
      <c r="F264" s="34">
        <v>4409900</v>
      </c>
      <c r="G264" s="31">
        <v>1</v>
      </c>
      <c r="H264" s="35">
        <f>I264+J264</f>
        <v>239.5</v>
      </c>
      <c r="I264" s="35"/>
      <c r="J264" s="35">
        <v>239.5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</row>
    <row r="265" spans="1:24" s="25" customFormat="1" ht="12.75" hidden="1" customHeight="1">
      <c r="A265" s="20"/>
      <c r="B265" s="37" t="s">
        <v>104</v>
      </c>
      <c r="C265" s="21">
        <v>691</v>
      </c>
      <c r="D265" s="22">
        <v>8</v>
      </c>
      <c r="E265" s="27" t="s">
        <v>20</v>
      </c>
      <c r="F265" s="23">
        <v>4420000</v>
      </c>
      <c r="G265" s="15"/>
      <c r="H265" s="24">
        <f t="shared" ref="H265:J266" si="153">H266</f>
        <v>206.9</v>
      </c>
      <c r="I265" s="24">
        <f t="shared" si="153"/>
        <v>0</v>
      </c>
      <c r="J265" s="24">
        <f t="shared" si="153"/>
        <v>206.9</v>
      </c>
      <c r="K265" s="24">
        <f t="shared" ref="K265:X266" si="154">K266</f>
        <v>0</v>
      </c>
      <c r="L265" s="24">
        <f t="shared" si="154"/>
        <v>0</v>
      </c>
      <c r="M265" s="24">
        <f t="shared" si="154"/>
        <v>0</v>
      </c>
      <c r="N265" s="24">
        <f t="shared" si="154"/>
        <v>0</v>
      </c>
      <c r="O265" s="24">
        <f t="shared" si="154"/>
        <v>0</v>
      </c>
      <c r="P265" s="24">
        <f t="shared" si="154"/>
        <v>0</v>
      </c>
      <c r="Q265" s="24">
        <f t="shared" si="154"/>
        <v>0</v>
      </c>
      <c r="R265" s="24">
        <f t="shared" si="154"/>
        <v>0</v>
      </c>
      <c r="S265" s="24">
        <f t="shared" si="154"/>
        <v>0</v>
      </c>
      <c r="T265" s="24">
        <f t="shared" si="154"/>
        <v>0</v>
      </c>
      <c r="U265" s="24">
        <f t="shared" si="154"/>
        <v>0</v>
      </c>
      <c r="V265" s="24">
        <f t="shared" si="154"/>
        <v>0</v>
      </c>
      <c r="W265" s="24">
        <f t="shared" si="154"/>
        <v>0</v>
      </c>
      <c r="X265" s="24">
        <f t="shared" si="154"/>
        <v>0</v>
      </c>
    </row>
    <row r="266" spans="1:24" s="25" customFormat="1" ht="12.75" hidden="1" customHeight="1">
      <c r="A266" s="20"/>
      <c r="B266" s="26" t="s">
        <v>37</v>
      </c>
      <c r="C266" s="21">
        <v>691</v>
      </c>
      <c r="D266" s="22">
        <v>8</v>
      </c>
      <c r="E266" s="27" t="s">
        <v>20</v>
      </c>
      <c r="F266" s="23">
        <v>4429900</v>
      </c>
      <c r="G266" s="21">
        <v>0</v>
      </c>
      <c r="H266" s="24">
        <f t="shared" si="153"/>
        <v>206.9</v>
      </c>
      <c r="I266" s="24">
        <f t="shared" si="153"/>
        <v>0</v>
      </c>
      <c r="J266" s="24">
        <f t="shared" si="153"/>
        <v>206.9</v>
      </c>
      <c r="K266" s="24">
        <f t="shared" si="154"/>
        <v>0</v>
      </c>
      <c r="L266" s="24">
        <f t="shared" si="154"/>
        <v>0</v>
      </c>
      <c r="M266" s="24">
        <f t="shared" si="154"/>
        <v>0</v>
      </c>
      <c r="N266" s="24">
        <f t="shared" si="154"/>
        <v>0</v>
      </c>
      <c r="O266" s="24">
        <f t="shared" si="154"/>
        <v>0</v>
      </c>
      <c r="P266" s="24">
        <f t="shared" si="154"/>
        <v>0</v>
      </c>
      <c r="Q266" s="24">
        <f t="shared" si="154"/>
        <v>0</v>
      </c>
      <c r="R266" s="24">
        <f t="shared" si="154"/>
        <v>0</v>
      </c>
      <c r="S266" s="24">
        <f t="shared" si="154"/>
        <v>0</v>
      </c>
      <c r="T266" s="24">
        <f t="shared" si="154"/>
        <v>0</v>
      </c>
      <c r="U266" s="24">
        <f t="shared" si="154"/>
        <v>0</v>
      </c>
      <c r="V266" s="24">
        <f t="shared" si="154"/>
        <v>0</v>
      </c>
      <c r="W266" s="24">
        <f t="shared" si="154"/>
        <v>0</v>
      </c>
      <c r="X266" s="24">
        <f t="shared" si="154"/>
        <v>0</v>
      </c>
    </row>
    <row r="267" spans="1:24" s="25" customFormat="1" ht="12.75" hidden="1" customHeight="1">
      <c r="A267" s="20"/>
      <c r="B267" s="30" t="s">
        <v>38</v>
      </c>
      <c r="C267" s="31">
        <v>691</v>
      </c>
      <c r="D267" s="32">
        <v>8</v>
      </c>
      <c r="E267" s="33" t="s">
        <v>20</v>
      </c>
      <c r="F267" s="34">
        <v>4429900</v>
      </c>
      <c r="G267" s="31">
        <v>1</v>
      </c>
      <c r="H267" s="35">
        <f>I267+J267</f>
        <v>206.9</v>
      </c>
      <c r="I267" s="35"/>
      <c r="J267" s="35">
        <v>206.9</v>
      </c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</row>
    <row r="268" spans="1:24" s="40" customFormat="1" ht="12.75" hidden="1" customHeight="1">
      <c r="A268" s="20"/>
      <c r="B268" s="38"/>
      <c r="C268" s="31"/>
      <c r="D268" s="32"/>
      <c r="E268" s="39"/>
      <c r="F268" s="34"/>
      <c r="G268" s="31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s="40" customFormat="1" ht="12.75" hidden="1" customHeight="1">
      <c r="A269" s="20"/>
      <c r="B269" s="75" t="s">
        <v>65</v>
      </c>
      <c r="C269" s="70">
        <v>692</v>
      </c>
      <c r="D269" s="71">
        <v>0</v>
      </c>
      <c r="E269" s="72">
        <v>0</v>
      </c>
      <c r="F269" s="73">
        <v>0</v>
      </c>
      <c r="G269" s="70">
        <v>0</v>
      </c>
      <c r="H269" s="74">
        <f>H270+H277+H282+H286</f>
        <v>3283.8</v>
      </c>
      <c r="I269" s="74">
        <f>I270+I277+I282+I286</f>
        <v>0</v>
      </c>
      <c r="J269" s="74">
        <f>J270+J277+J282+J286</f>
        <v>3283.8</v>
      </c>
      <c r="K269" s="51">
        <f>K270+K277</f>
        <v>0</v>
      </c>
      <c r="L269" s="51">
        <f t="shared" ref="L269:X269" si="155">L270+L277</f>
        <v>0</v>
      </c>
      <c r="M269" s="51">
        <f t="shared" si="155"/>
        <v>0</v>
      </c>
      <c r="N269" s="51">
        <f t="shared" si="155"/>
        <v>0</v>
      </c>
      <c r="O269" s="51">
        <f t="shared" si="155"/>
        <v>0</v>
      </c>
      <c r="P269" s="51">
        <f t="shared" si="155"/>
        <v>0</v>
      </c>
      <c r="Q269" s="51">
        <f t="shared" si="155"/>
        <v>0</v>
      </c>
      <c r="R269" s="51">
        <f t="shared" si="155"/>
        <v>0</v>
      </c>
      <c r="S269" s="51">
        <f t="shared" si="155"/>
        <v>0</v>
      </c>
      <c r="T269" s="51">
        <f t="shared" si="155"/>
        <v>0</v>
      </c>
      <c r="U269" s="51">
        <f t="shared" si="155"/>
        <v>0</v>
      </c>
      <c r="V269" s="51">
        <f t="shared" si="155"/>
        <v>0</v>
      </c>
      <c r="W269" s="51">
        <f t="shared" si="155"/>
        <v>0</v>
      </c>
      <c r="X269" s="51">
        <f t="shared" si="155"/>
        <v>0</v>
      </c>
    </row>
    <row r="270" spans="1:24" s="40" customFormat="1" ht="12.75" customHeight="1">
      <c r="A270" s="20"/>
      <c r="B270" s="62" t="s">
        <v>11</v>
      </c>
      <c r="C270" s="63">
        <v>692</v>
      </c>
      <c r="D270" s="64">
        <v>1</v>
      </c>
      <c r="E270" s="65">
        <v>0</v>
      </c>
      <c r="F270" s="66">
        <v>0</v>
      </c>
      <c r="G270" s="63">
        <v>0</v>
      </c>
      <c r="H270" s="67">
        <f t="shared" ref="H270:J271" si="156">H271</f>
        <v>1552.8</v>
      </c>
      <c r="I270" s="67">
        <f t="shared" si="156"/>
        <v>0</v>
      </c>
      <c r="J270" s="67">
        <f t="shared" si="156"/>
        <v>1552.8</v>
      </c>
      <c r="K270" s="24">
        <f>K271</f>
        <v>0</v>
      </c>
      <c r="L270" s="24">
        <f t="shared" ref="L270:X271" si="157">L271</f>
        <v>0</v>
      </c>
      <c r="M270" s="24">
        <f t="shared" si="157"/>
        <v>0</v>
      </c>
      <c r="N270" s="24">
        <f t="shared" si="157"/>
        <v>0</v>
      </c>
      <c r="O270" s="24">
        <f t="shared" si="157"/>
        <v>0</v>
      </c>
      <c r="P270" s="24">
        <f t="shared" si="157"/>
        <v>0</v>
      </c>
      <c r="Q270" s="24">
        <f t="shared" si="157"/>
        <v>0</v>
      </c>
      <c r="R270" s="24">
        <f t="shared" si="157"/>
        <v>0</v>
      </c>
      <c r="S270" s="24">
        <f t="shared" si="157"/>
        <v>0</v>
      </c>
      <c r="T270" s="24">
        <f t="shared" si="157"/>
        <v>0</v>
      </c>
      <c r="U270" s="24">
        <f t="shared" si="157"/>
        <v>0</v>
      </c>
      <c r="V270" s="24">
        <f t="shared" si="157"/>
        <v>0</v>
      </c>
      <c r="W270" s="24">
        <f t="shared" si="157"/>
        <v>0</v>
      </c>
      <c r="X270" s="24">
        <f t="shared" si="157"/>
        <v>0</v>
      </c>
    </row>
    <row r="271" spans="1:24" s="40" customFormat="1" ht="36.75" customHeight="1">
      <c r="A271" s="20"/>
      <c r="B271" s="26" t="s">
        <v>52</v>
      </c>
      <c r="C271" s="21">
        <v>692</v>
      </c>
      <c r="D271" s="22">
        <v>1</v>
      </c>
      <c r="E271" s="27" t="s">
        <v>53</v>
      </c>
      <c r="F271" s="23">
        <v>0</v>
      </c>
      <c r="G271" s="21">
        <v>0</v>
      </c>
      <c r="H271" s="24">
        <f t="shared" si="156"/>
        <v>1552.8</v>
      </c>
      <c r="I271" s="24">
        <f t="shared" si="156"/>
        <v>0</v>
      </c>
      <c r="J271" s="24">
        <f t="shared" si="156"/>
        <v>1552.8</v>
      </c>
      <c r="K271" s="24">
        <f>K272</f>
        <v>0</v>
      </c>
      <c r="L271" s="24">
        <f t="shared" si="157"/>
        <v>0</v>
      </c>
      <c r="M271" s="24">
        <f t="shared" si="157"/>
        <v>0</v>
      </c>
      <c r="N271" s="24">
        <f t="shared" si="157"/>
        <v>0</v>
      </c>
      <c r="O271" s="24">
        <f t="shared" si="157"/>
        <v>0</v>
      </c>
      <c r="P271" s="24">
        <f t="shared" si="157"/>
        <v>0</v>
      </c>
      <c r="Q271" s="24">
        <f t="shared" si="157"/>
        <v>0</v>
      </c>
      <c r="R271" s="24">
        <f t="shared" si="157"/>
        <v>0</v>
      </c>
      <c r="S271" s="24">
        <f t="shared" si="157"/>
        <v>0</v>
      </c>
      <c r="T271" s="24">
        <f t="shared" si="157"/>
        <v>0</v>
      </c>
      <c r="U271" s="24">
        <f t="shared" si="157"/>
        <v>0</v>
      </c>
      <c r="V271" s="24">
        <f t="shared" si="157"/>
        <v>0</v>
      </c>
      <c r="W271" s="24">
        <f t="shared" si="157"/>
        <v>0</v>
      </c>
      <c r="X271" s="24">
        <f t="shared" si="157"/>
        <v>0</v>
      </c>
    </row>
    <row r="272" spans="1:24" s="40" customFormat="1" ht="36.75" customHeight="1">
      <c r="A272" s="20"/>
      <c r="B272" s="28" t="s">
        <v>14</v>
      </c>
      <c r="C272" s="21">
        <v>692</v>
      </c>
      <c r="D272" s="22">
        <v>1</v>
      </c>
      <c r="E272" s="27" t="s">
        <v>53</v>
      </c>
      <c r="F272" s="23">
        <v>20000</v>
      </c>
      <c r="G272" s="21"/>
      <c r="H272" s="24">
        <f>H273+H275</f>
        <v>1552.8</v>
      </c>
      <c r="I272" s="24">
        <f>I273+I275</f>
        <v>0</v>
      </c>
      <c r="J272" s="24">
        <f>J273+J275</f>
        <v>1552.8</v>
      </c>
      <c r="K272" s="24">
        <f>K273+K275</f>
        <v>0</v>
      </c>
      <c r="L272" s="24">
        <f t="shared" ref="L272:X272" si="158">L273+L275</f>
        <v>0</v>
      </c>
      <c r="M272" s="24">
        <f t="shared" si="158"/>
        <v>0</v>
      </c>
      <c r="N272" s="24">
        <f t="shared" si="158"/>
        <v>0</v>
      </c>
      <c r="O272" s="24">
        <f t="shared" si="158"/>
        <v>0</v>
      </c>
      <c r="P272" s="24">
        <f t="shared" si="158"/>
        <v>0</v>
      </c>
      <c r="Q272" s="24">
        <f t="shared" si="158"/>
        <v>0</v>
      </c>
      <c r="R272" s="24">
        <f t="shared" si="158"/>
        <v>0</v>
      </c>
      <c r="S272" s="24">
        <f t="shared" si="158"/>
        <v>0</v>
      </c>
      <c r="T272" s="24">
        <f t="shared" si="158"/>
        <v>0</v>
      </c>
      <c r="U272" s="24">
        <f t="shared" si="158"/>
        <v>0</v>
      </c>
      <c r="V272" s="24">
        <f t="shared" si="158"/>
        <v>0</v>
      </c>
      <c r="W272" s="24">
        <f t="shared" si="158"/>
        <v>0</v>
      </c>
      <c r="X272" s="24">
        <f t="shared" si="158"/>
        <v>0</v>
      </c>
    </row>
    <row r="273" spans="1:24" s="40" customFormat="1" ht="12.75" customHeight="1">
      <c r="A273" s="20"/>
      <c r="B273" s="26" t="s">
        <v>17</v>
      </c>
      <c r="C273" s="21">
        <v>692</v>
      </c>
      <c r="D273" s="22">
        <v>1</v>
      </c>
      <c r="E273" s="27" t="s">
        <v>53</v>
      </c>
      <c r="F273" s="23">
        <v>20400</v>
      </c>
      <c r="G273" s="21">
        <v>0</v>
      </c>
      <c r="H273" s="24">
        <f>H274</f>
        <v>1315.2349999999999</v>
      </c>
      <c r="I273" s="24">
        <f>I274</f>
        <v>0</v>
      </c>
      <c r="J273" s="24">
        <f>J274</f>
        <v>1315.2349999999999</v>
      </c>
      <c r="K273" s="24">
        <f>K274</f>
        <v>0</v>
      </c>
      <c r="L273" s="24">
        <f t="shared" ref="L273:X273" si="159">L274</f>
        <v>0</v>
      </c>
      <c r="M273" s="24">
        <f t="shared" si="159"/>
        <v>0</v>
      </c>
      <c r="N273" s="24">
        <f t="shared" si="159"/>
        <v>0</v>
      </c>
      <c r="O273" s="24">
        <f t="shared" si="159"/>
        <v>0</v>
      </c>
      <c r="P273" s="24">
        <f t="shared" si="159"/>
        <v>0</v>
      </c>
      <c r="Q273" s="24">
        <f t="shared" si="159"/>
        <v>0</v>
      </c>
      <c r="R273" s="24">
        <f t="shared" si="159"/>
        <v>0</v>
      </c>
      <c r="S273" s="24">
        <f t="shared" si="159"/>
        <v>0</v>
      </c>
      <c r="T273" s="24">
        <f t="shared" si="159"/>
        <v>0</v>
      </c>
      <c r="U273" s="24">
        <f t="shared" si="159"/>
        <v>0</v>
      </c>
      <c r="V273" s="24">
        <f t="shared" si="159"/>
        <v>0</v>
      </c>
      <c r="W273" s="24">
        <f t="shared" si="159"/>
        <v>0</v>
      </c>
      <c r="X273" s="24">
        <f t="shared" si="159"/>
        <v>0</v>
      </c>
    </row>
    <row r="274" spans="1:24" s="41" customFormat="1" ht="12.75" customHeight="1">
      <c r="A274" s="20"/>
      <c r="B274" s="30" t="s">
        <v>16</v>
      </c>
      <c r="C274" s="31">
        <v>692</v>
      </c>
      <c r="D274" s="32">
        <v>1</v>
      </c>
      <c r="E274" s="33" t="s">
        <v>53</v>
      </c>
      <c r="F274" s="34">
        <v>20400</v>
      </c>
      <c r="G274" s="31">
        <v>500</v>
      </c>
      <c r="H274" s="35">
        <f>I274+J274</f>
        <v>1315.2349999999999</v>
      </c>
      <c r="I274" s="35"/>
      <c r="J274" s="35">
        <v>1315.2349999999999</v>
      </c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</row>
    <row r="275" spans="1:24" s="40" customFormat="1" ht="24" customHeight="1">
      <c r="A275" s="20"/>
      <c r="B275" s="26" t="s">
        <v>54</v>
      </c>
      <c r="C275" s="21">
        <v>692</v>
      </c>
      <c r="D275" s="22">
        <v>1</v>
      </c>
      <c r="E275" s="27" t="s">
        <v>53</v>
      </c>
      <c r="F275" s="23">
        <v>20800</v>
      </c>
      <c r="G275" s="21">
        <v>0</v>
      </c>
      <c r="H275" s="24">
        <f>H276</f>
        <v>237.565</v>
      </c>
      <c r="I275" s="24">
        <f>I276</f>
        <v>0</v>
      </c>
      <c r="J275" s="24">
        <f>J276</f>
        <v>237.565</v>
      </c>
      <c r="K275" s="24">
        <f>K276</f>
        <v>0</v>
      </c>
      <c r="L275" s="24">
        <f t="shared" ref="L275:X275" si="160">L276</f>
        <v>0</v>
      </c>
      <c r="M275" s="24">
        <f t="shared" si="160"/>
        <v>0</v>
      </c>
      <c r="N275" s="24">
        <f t="shared" si="160"/>
        <v>0</v>
      </c>
      <c r="O275" s="24">
        <f t="shared" si="160"/>
        <v>0</v>
      </c>
      <c r="P275" s="24">
        <f t="shared" si="160"/>
        <v>0</v>
      </c>
      <c r="Q275" s="24">
        <f t="shared" si="160"/>
        <v>0</v>
      </c>
      <c r="R275" s="24">
        <f t="shared" si="160"/>
        <v>0</v>
      </c>
      <c r="S275" s="24">
        <f t="shared" si="160"/>
        <v>0</v>
      </c>
      <c r="T275" s="24">
        <f t="shared" si="160"/>
        <v>0</v>
      </c>
      <c r="U275" s="24">
        <f t="shared" si="160"/>
        <v>0</v>
      </c>
      <c r="V275" s="24">
        <f t="shared" si="160"/>
        <v>0</v>
      </c>
      <c r="W275" s="24">
        <f t="shared" si="160"/>
        <v>0</v>
      </c>
      <c r="X275" s="24">
        <f t="shared" si="160"/>
        <v>0</v>
      </c>
    </row>
    <row r="276" spans="1:24" s="41" customFormat="1" ht="12.75" customHeight="1">
      <c r="A276" s="20"/>
      <c r="B276" s="30" t="s">
        <v>16</v>
      </c>
      <c r="C276" s="31">
        <v>692</v>
      </c>
      <c r="D276" s="32">
        <v>1</v>
      </c>
      <c r="E276" s="33" t="s">
        <v>53</v>
      </c>
      <c r="F276" s="34">
        <v>20800</v>
      </c>
      <c r="G276" s="31">
        <v>500</v>
      </c>
      <c r="H276" s="35">
        <f>I276+J276</f>
        <v>237.565</v>
      </c>
      <c r="I276" s="35"/>
      <c r="J276" s="35">
        <v>237.565</v>
      </c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</row>
    <row r="277" spans="1:24" s="40" customFormat="1" ht="12.75" hidden="1" customHeight="1">
      <c r="A277" s="20"/>
      <c r="B277" s="62" t="s">
        <v>55</v>
      </c>
      <c r="C277" s="63">
        <v>692</v>
      </c>
      <c r="D277" s="64">
        <v>2</v>
      </c>
      <c r="E277" s="65">
        <v>0</v>
      </c>
      <c r="F277" s="66">
        <v>0</v>
      </c>
      <c r="G277" s="63">
        <v>0</v>
      </c>
      <c r="H277" s="67">
        <f t="shared" ref="H277:J280" si="161">H278</f>
        <v>204.9</v>
      </c>
      <c r="I277" s="67">
        <f t="shared" si="161"/>
        <v>0</v>
      </c>
      <c r="J277" s="67">
        <f t="shared" si="161"/>
        <v>204.9</v>
      </c>
      <c r="K277" s="24">
        <f t="shared" ref="K277:X280" si="162">K278</f>
        <v>0</v>
      </c>
      <c r="L277" s="24">
        <f t="shared" si="162"/>
        <v>0</v>
      </c>
      <c r="M277" s="24">
        <f t="shared" si="162"/>
        <v>0</v>
      </c>
      <c r="N277" s="24">
        <f t="shared" si="162"/>
        <v>0</v>
      </c>
      <c r="O277" s="24">
        <f t="shared" si="162"/>
        <v>0</v>
      </c>
      <c r="P277" s="24">
        <f t="shared" si="162"/>
        <v>0</v>
      </c>
      <c r="Q277" s="24">
        <f t="shared" si="162"/>
        <v>0</v>
      </c>
      <c r="R277" s="24">
        <f t="shared" si="162"/>
        <v>0</v>
      </c>
      <c r="S277" s="24">
        <f t="shared" si="162"/>
        <v>0</v>
      </c>
      <c r="T277" s="24">
        <f t="shared" si="162"/>
        <v>0</v>
      </c>
      <c r="U277" s="24">
        <f t="shared" si="162"/>
        <v>0</v>
      </c>
      <c r="V277" s="24">
        <f t="shared" si="162"/>
        <v>0</v>
      </c>
      <c r="W277" s="24">
        <f t="shared" si="162"/>
        <v>0</v>
      </c>
      <c r="X277" s="24">
        <f t="shared" si="162"/>
        <v>0</v>
      </c>
    </row>
    <row r="278" spans="1:24" s="40" customFormat="1" ht="12.75" hidden="1" customHeight="1">
      <c r="A278" s="20"/>
      <c r="B278" s="26" t="s">
        <v>56</v>
      </c>
      <c r="C278" s="21">
        <v>692</v>
      </c>
      <c r="D278" s="22">
        <v>2</v>
      </c>
      <c r="E278" s="27" t="s">
        <v>30</v>
      </c>
      <c r="F278" s="23">
        <v>0</v>
      </c>
      <c r="G278" s="21">
        <v>0</v>
      </c>
      <c r="H278" s="24">
        <f t="shared" si="161"/>
        <v>204.9</v>
      </c>
      <c r="I278" s="24">
        <f t="shared" si="161"/>
        <v>0</v>
      </c>
      <c r="J278" s="24">
        <f t="shared" si="161"/>
        <v>204.9</v>
      </c>
      <c r="K278" s="24">
        <f t="shared" si="162"/>
        <v>0</v>
      </c>
      <c r="L278" s="24">
        <f t="shared" si="162"/>
        <v>0</v>
      </c>
      <c r="M278" s="24">
        <f t="shared" si="162"/>
        <v>0</v>
      </c>
      <c r="N278" s="24">
        <f t="shared" si="162"/>
        <v>0</v>
      </c>
      <c r="O278" s="24">
        <f t="shared" si="162"/>
        <v>0</v>
      </c>
      <c r="P278" s="24">
        <f t="shared" si="162"/>
        <v>0</v>
      </c>
      <c r="Q278" s="24">
        <f t="shared" si="162"/>
        <v>0</v>
      </c>
      <c r="R278" s="24">
        <f t="shared" si="162"/>
        <v>0</v>
      </c>
      <c r="S278" s="24">
        <f t="shared" si="162"/>
        <v>0</v>
      </c>
      <c r="T278" s="24">
        <f t="shared" si="162"/>
        <v>0</v>
      </c>
      <c r="U278" s="24">
        <f t="shared" si="162"/>
        <v>0</v>
      </c>
      <c r="V278" s="24">
        <f t="shared" si="162"/>
        <v>0</v>
      </c>
      <c r="W278" s="24">
        <f t="shared" si="162"/>
        <v>0</v>
      </c>
      <c r="X278" s="24">
        <f t="shared" si="162"/>
        <v>0</v>
      </c>
    </row>
    <row r="279" spans="1:24" s="40" customFormat="1" ht="12.75" hidden="1" customHeight="1">
      <c r="A279" s="20"/>
      <c r="B279" s="37" t="s">
        <v>57</v>
      </c>
      <c r="C279" s="21">
        <v>692</v>
      </c>
      <c r="D279" s="22">
        <v>2</v>
      </c>
      <c r="E279" s="27" t="s">
        <v>30</v>
      </c>
      <c r="F279" s="23">
        <v>10000</v>
      </c>
      <c r="G279" s="21"/>
      <c r="H279" s="24">
        <f t="shared" si="161"/>
        <v>204.9</v>
      </c>
      <c r="I279" s="24">
        <f t="shared" si="161"/>
        <v>0</v>
      </c>
      <c r="J279" s="24">
        <f t="shared" si="161"/>
        <v>204.9</v>
      </c>
      <c r="K279" s="24">
        <f t="shared" si="162"/>
        <v>0</v>
      </c>
      <c r="L279" s="24">
        <f t="shared" si="162"/>
        <v>0</v>
      </c>
      <c r="M279" s="24">
        <f t="shared" si="162"/>
        <v>0</v>
      </c>
      <c r="N279" s="24">
        <f t="shared" si="162"/>
        <v>0</v>
      </c>
      <c r="O279" s="24">
        <f t="shared" si="162"/>
        <v>0</v>
      </c>
      <c r="P279" s="24">
        <f t="shared" si="162"/>
        <v>0</v>
      </c>
      <c r="Q279" s="24">
        <f t="shared" si="162"/>
        <v>0</v>
      </c>
      <c r="R279" s="24">
        <f t="shared" si="162"/>
        <v>0</v>
      </c>
      <c r="S279" s="24">
        <f t="shared" si="162"/>
        <v>0</v>
      </c>
      <c r="T279" s="24">
        <f t="shared" si="162"/>
        <v>0</v>
      </c>
      <c r="U279" s="24">
        <f t="shared" si="162"/>
        <v>0</v>
      </c>
      <c r="V279" s="24">
        <f t="shared" si="162"/>
        <v>0</v>
      </c>
      <c r="W279" s="24">
        <f t="shared" si="162"/>
        <v>0</v>
      </c>
      <c r="X279" s="24">
        <f t="shared" si="162"/>
        <v>0</v>
      </c>
    </row>
    <row r="280" spans="1:24" s="40" customFormat="1" ht="24" hidden="1" customHeight="1">
      <c r="A280" s="20"/>
      <c r="B280" s="26" t="s">
        <v>58</v>
      </c>
      <c r="C280" s="21">
        <v>692</v>
      </c>
      <c r="D280" s="22">
        <v>2</v>
      </c>
      <c r="E280" s="27" t="s">
        <v>30</v>
      </c>
      <c r="F280" s="23">
        <v>13600</v>
      </c>
      <c r="G280" s="21">
        <v>0</v>
      </c>
      <c r="H280" s="24">
        <f t="shared" si="161"/>
        <v>204.9</v>
      </c>
      <c r="I280" s="24">
        <f t="shared" si="161"/>
        <v>0</v>
      </c>
      <c r="J280" s="24">
        <f t="shared" si="161"/>
        <v>204.9</v>
      </c>
      <c r="K280" s="24">
        <f t="shared" si="162"/>
        <v>0</v>
      </c>
      <c r="L280" s="24">
        <f t="shared" si="162"/>
        <v>0</v>
      </c>
      <c r="M280" s="24">
        <f t="shared" si="162"/>
        <v>0</v>
      </c>
      <c r="N280" s="24">
        <f t="shared" si="162"/>
        <v>0</v>
      </c>
      <c r="O280" s="24">
        <f t="shared" si="162"/>
        <v>0</v>
      </c>
      <c r="P280" s="24">
        <f t="shared" si="162"/>
        <v>0</v>
      </c>
      <c r="Q280" s="24">
        <f t="shared" si="162"/>
        <v>0</v>
      </c>
      <c r="R280" s="24">
        <f t="shared" si="162"/>
        <v>0</v>
      </c>
      <c r="S280" s="24">
        <f t="shared" si="162"/>
        <v>0</v>
      </c>
      <c r="T280" s="24">
        <f t="shared" si="162"/>
        <v>0</v>
      </c>
      <c r="U280" s="24">
        <f t="shared" si="162"/>
        <v>0</v>
      </c>
      <c r="V280" s="24">
        <f t="shared" si="162"/>
        <v>0</v>
      </c>
      <c r="W280" s="24">
        <f t="shared" si="162"/>
        <v>0</v>
      </c>
      <c r="X280" s="24">
        <f t="shared" si="162"/>
        <v>0</v>
      </c>
    </row>
    <row r="281" spans="1:24" s="41" customFormat="1" ht="12.75" hidden="1" customHeight="1">
      <c r="A281" s="20"/>
      <c r="B281" s="30" t="s">
        <v>16</v>
      </c>
      <c r="C281" s="31">
        <v>692</v>
      </c>
      <c r="D281" s="32">
        <v>2</v>
      </c>
      <c r="E281" s="33" t="s">
        <v>30</v>
      </c>
      <c r="F281" s="34">
        <v>13600</v>
      </c>
      <c r="G281" s="31">
        <v>500</v>
      </c>
      <c r="H281" s="35">
        <f>I281+J281</f>
        <v>204.9</v>
      </c>
      <c r="I281" s="35"/>
      <c r="J281" s="35">
        <v>204.9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</row>
    <row r="282" spans="1:24" s="40" customFormat="1" hidden="1">
      <c r="A282" s="20"/>
      <c r="B282" s="62" t="s">
        <v>18</v>
      </c>
      <c r="C282" s="63">
        <v>692</v>
      </c>
      <c r="D282" s="64">
        <v>5</v>
      </c>
      <c r="E282" s="65">
        <v>0</v>
      </c>
      <c r="F282" s="66">
        <v>0</v>
      </c>
      <c r="G282" s="63">
        <v>0</v>
      </c>
      <c r="H282" s="67">
        <f t="shared" ref="H282:I284" si="163">H283</f>
        <v>256</v>
      </c>
      <c r="I282" s="67">
        <f t="shared" si="163"/>
        <v>0</v>
      </c>
      <c r="J282" s="67">
        <f>J283</f>
        <v>256</v>
      </c>
      <c r="K282" s="24">
        <f>K283+K289+K295</f>
        <v>0</v>
      </c>
      <c r="L282" s="24">
        <f t="shared" ref="L282:X282" si="164">L283+L289+L295</f>
        <v>0</v>
      </c>
      <c r="M282" s="24">
        <f t="shared" si="164"/>
        <v>0</v>
      </c>
      <c r="N282" s="24">
        <f t="shared" si="164"/>
        <v>0</v>
      </c>
      <c r="O282" s="24">
        <f t="shared" si="164"/>
        <v>0</v>
      </c>
      <c r="P282" s="24">
        <f t="shared" si="164"/>
        <v>0</v>
      </c>
      <c r="Q282" s="24">
        <f t="shared" si="164"/>
        <v>0</v>
      </c>
      <c r="R282" s="24">
        <f t="shared" si="164"/>
        <v>0</v>
      </c>
      <c r="S282" s="24">
        <f t="shared" si="164"/>
        <v>0</v>
      </c>
      <c r="T282" s="24">
        <f t="shared" si="164"/>
        <v>0</v>
      </c>
      <c r="U282" s="24">
        <f t="shared" si="164"/>
        <v>0</v>
      </c>
      <c r="V282" s="24">
        <f t="shared" si="164"/>
        <v>0</v>
      </c>
      <c r="W282" s="24">
        <f t="shared" si="164"/>
        <v>0</v>
      </c>
      <c r="X282" s="24">
        <f t="shared" si="164"/>
        <v>0</v>
      </c>
    </row>
    <row r="283" spans="1:24" s="25" customFormat="1" hidden="1">
      <c r="A283" s="20"/>
      <c r="B283" s="26" t="s">
        <v>25</v>
      </c>
      <c r="C283" s="21">
        <v>692</v>
      </c>
      <c r="D283" s="22">
        <v>5</v>
      </c>
      <c r="E283" s="27" t="s">
        <v>13</v>
      </c>
      <c r="F283" s="23">
        <v>0</v>
      </c>
      <c r="G283" s="21">
        <v>0</v>
      </c>
      <c r="H283" s="24">
        <f t="shared" si="163"/>
        <v>256</v>
      </c>
      <c r="I283" s="24">
        <f t="shared" si="163"/>
        <v>0</v>
      </c>
      <c r="J283" s="24">
        <f>J284</f>
        <v>256</v>
      </c>
      <c r="K283" s="24">
        <f>K284</f>
        <v>0</v>
      </c>
      <c r="L283" s="24">
        <f t="shared" ref="L283:X284" si="165">L284</f>
        <v>0</v>
      </c>
      <c r="M283" s="24">
        <f t="shared" si="165"/>
        <v>0</v>
      </c>
      <c r="N283" s="24">
        <f t="shared" si="165"/>
        <v>0</v>
      </c>
      <c r="O283" s="24">
        <f t="shared" si="165"/>
        <v>0</v>
      </c>
      <c r="P283" s="24">
        <f t="shared" si="165"/>
        <v>0</v>
      </c>
      <c r="Q283" s="24">
        <f t="shared" si="165"/>
        <v>0</v>
      </c>
      <c r="R283" s="24">
        <f t="shared" si="165"/>
        <v>0</v>
      </c>
      <c r="S283" s="24">
        <f t="shared" si="165"/>
        <v>0</v>
      </c>
      <c r="T283" s="24">
        <f t="shared" si="165"/>
        <v>0</v>
      </c>
      <c r="U283" s="24">
        <f t="shared" si="165"/>
        <v>0</v>
      </c>
      <c r="V283" s="24">
        <f t="shared" si="165"/>
        <v>0</v>
      </c>
      <c r="W283" s="24">
        <f t="shared" si="165"/>
        <v>0</v>
      </c>
      <c r="X283" s="24">
        <f t="shared" si="165"/>
        <v>0</v>
      </c>
    </row>
    <row r="284" spans="1:24" s="25" customFormat="1" ht="12.75" hidden="1" customHeight="1">
      <c r="A284" s="20"/>
      <c r="B284" s="26" t="s">
        <v>28</v>
      </c>
      <c r="C284" s="21">
        <v>692</v>
      </c>
      <c r="D284" s="22">
        <v>5</v>
      </c>
      <c r="E284" s="27" t="s">
        <v>13</v>
      </c>
      <c r="F284" s="23">
        <v>3510500</v>
      </c>
      <c r="G284" s="21">
        <v>0</v>
      </c>
      <c r="H284" s="24">
        <f t="shared" si="163"/>
        <v>256</v>
      </c>
      <c r="I284" s="24">
        <f t="shared" si="163"/>
        <v>0</v>
      </c>
      <c r="J284" s="24">
        <f>J285</f>
        <v>256</v>
      </c>
      <c r="K284" s="24">
        <f>K285</f>
        <v>0</v>
      </c>
      <c r="L284" s="24">
        <f t="shared" si="165"/>
        <v>0</v>
      </c>
      <c r="M284" s="24">
        <f t="shared" si="165"/>
        <v>0</v>
      </c>
      <c r="N284" s="24">
        <f t="shared" si="165"/>
        <v>0</v>
      </c>
      <c r="O284" s="24">
        <f t="shared" si="165"/>
        <v>0</v>
      </c>
      <c r="P284" s="24">
        <f t="shared" si="165"/>
        <v>0</v>
      </c>
      <c r="Q284" s="24">
        <f t="shared" si="165"/>
        <v>0</v>
      </c>
      <c r="R284" s="24">
        <f t="shared" si="165"/>
        <v>0</v>
      </c>
      <c r="S284" s="24">
        <f t="shared" si="165"/>
        <v>0</v>
      </c>
      <c r="T284" s="24">
        <f t="shared" si="165"/>
        <v>0</v>
      </c>
      <c r="U284" s="24">
        <f t="shared" si="165"/>
        <v>0</v>
      </c>
      <c r="V284" s="24">
        <f t="shared" si="165"/>
        <v>0</v>
      </c>
      <c r="W284" s="24">
        <f t="shared" si="165"/>
        <v>0</v>
      </c>
      <c r="X284" s="24">
        <f t="shared" si="165"/>
        <v>0</v>
      </c>
    </row>
    <row r="285" spans="1:24" s="36" customFormat="1" ht="12.75" hidden="1" customHeight="1">
      <c r="A285" s="20"/>
      <c r="B285" s="30" t="s">
        <v>23</v>
      </c>
      <c r="C285" s="31">
        <v>692</v>
      </c>
      <c r="D285" s="32">
        <v>5</v>
      </c>
      <c r="E285" s="33" t="s">
        <v>13</v>
      </c>
      <c r="F285" s="34">
        <v>3510500</v>
      </c>
      <c r="G285" s="31">
        <v>6</v>
      </c>
      <c r="H285" s="35">
        <f>I285+J285</f>
        <v>256</v>
      </c>
      <c r="I285" s="35"/>
      <c r="J285" s="35">
        <v>256</v>
      </c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</row>
    <row r="286" spans="1:24" s="40" customFormat="1" ht="12.75" hidden="1" customHeight="1">
      <c r="A286" s="20"/>
      <c r="B286" s="62" t="s">
        <v>41</v>
      </c>
      <c r="C286" s="63">
        <v>692</v>
      </c>
      <c r="D286" s="64">
        <v>8</v>
      </c>
      <c r="E286" s="68"/>
      <c r="F286" s="66">
        <v>0</v>
      </c>
      <c r="G286" s="63">
        <v>0</v>
      </c>
      <c r="H286" s="67">
        <f>H287</f>
        <v>1270.0999999999999</v>
      </c>
      <c r="I286" s="67">
        <f>I287</f>
        <v>0</v>
      </c>
      <c r="J286" s="67">
        <f>J287</f>
        <v>1270.0999999999999</v>
      </c>
      <c r="K286" s="24">
        <f t="shared" ref="K286:X286" si="166">K287+K464</f>
        <v>0</v>
      </c>
      <c r="L286" s="24">
        <f t="shared" si="166"/>
        <v>0</v>
      </c>
      <c r="M286" s="24">
        <f t="shared" si="166"/>
        <v>0</v>
      </c>
      <c r="N286" s="24">
        <f t="shared" si="166"/>
        <v>0</v>
      </c>
      <c r="O286" s="24">
        <f t="shared" si="166"/>
        <v>0</v>
      </c>
      <c r="P286" s="24">
        <f t="shared" si="166"/>
        <v>0</v>
      </c>
      <c r="Q286" s="24">
        <f t="shared" si="166"/>
        <v>0</v>
      </c>
      <c r="R286" s="24">
        <f t="shared" si="166"/>
        <v>0</v>
      </c>
      <c r="S286" s="24">
        <f t="shared" si="166"/>
        <v>0</v>
      </c>
      <c r="T286" s="24">
        <f t="shared" si="166"/>
        <v>0</v>
      </c>
      <c r="U286" s="24">
        <f t="shared" si="166"/>
        <v>0</v>
      </c>
      <c r="V286" s="24">
        <f t="shared" si="166"/>
        <v>0</v>
      </c>
      <c r="W286" s="24">
        <f t="shared" si="166"/>
        <v>0</v>
      </c>
      <c r="X286" s="24">
        <f t="shared" si="166"/>
        <v>0</v>
      </c>
    </row>
    <row r="287" spans="1:24" s="25" customFormat="1" ht="12.75" hidden="1" customHeight="1">
      <c r="A287" s="20"/>
      <c r="B287" s="26" t="s">
        <v>42</v>
      </c>
      <c r="C287" s="21">
        <v>692</v>
      </c>
      <c r="D287" s="22">
        <v>8</v>
      </c>
      <c r="E287" s="27" t="s">
        <v>20</v>
      </c>
      <c r="F287" s="23">
        <v>0</v>
      </c>
      <c r="G287" s="21">
        <v>0</v>
      </c>
      <c r="H287" s="24">
        <f>H288+H291</f>
        <v>1270.0999999999999</v>
      </c>
      <c r="I287" s="24">
        <f>I288+I291</f>
        <v>0</v>
      </c>
      <c r="J287" s="24">
        <f>J288+J291</f>
        <v>1270.0999999999999</v>
      </c>
      <c r="K287" s="24">
        <f t="shared" ref="K287:X287" si="167">K294+K297+K461</f>
        <v>0</v>
      </c>
      <c r="L287" s="24">
        <f t="shared" si="167"/>
        <v>0</v>
      </c>
      <c r="M287" s="24">
        <f t="shared" si="167"/>
        <v>0</v>
      </c>
      <c r="N287" s="24">
        <f t="shared" si="167"/>
        <v>0</v>
      </c>
      <c r="O287" s="24">
        <f t="shared" si="167"/>
        <v>0</v>
      </c>
      <c r="P287" s="24">
        <f t="shared" si="167"/>
        <v>0</v>
      </c>
      <c r="Q287" s="24">
        <f t="shared" si="167"/>
        <v>0</v>
      </c>
      <c r="R287" s="24">
        <f t="shared" si="167"/>
        <v>0</v>
      </c>
      <c r="S287" s="24">
        <f t="shared" si="167"/>
        <v>0</v>
      </c>
      <c r="T287" s="24">
        <f t="shared" si="167"/>
        <v>0</v>
      </c>
      <c r="U287" s="24">
        <f t="shared" si="167"/>
        <v>0</v>
      </c>
      <c r="V287" s="24">
        <f t="shared" si="167"/>
        <v>0</v>
      </c>
      <c r="W287" s="24">
        <f t="shared" si="167"/>
        <v>0</v>
      </c>
      <c r="X287" s="24">
        <f t="shared" si="167"/>
        <v>0</v>
      </c>
    </row>
    <row r="288" spans="1:24" s="25" customFormat="1" ht="25.5" hidden="1" customHeight="1">
      <c r="A288" s="20"/>
      <c r="B288" s="37" t="s">
        <v>103</v>
      </c>
      <c r="C288" s="21">
        <v>692</v>
      </c>
      <c r="D288" s="22">
        <v>8</v>
      </c>
      <c r="E288" s="27" t="s">
        <v>20</v>
      </c>
      <c r="F288" s="23">
        <v>4400000</v>
      </c>
      <c r="G288" s="21"/>
      <c r="H288" s="24">
        <f t="shared" ref="H288:J289" si="168">H289</f>
        <v>787.8</v>
      </c>
      <c r="I288" s="24">
        <f t="shared" si="168"/>
        <v>0</v>
      </c>
      <c r="J288" s="24">
        <f t="shared" si="168"/>
        <v>787.8</v>
      </c>
      <c r="K288" s="24">
        <f t="shared" ref="K288:X289" si="169">K289</f>
        <v>0</v>
      </c>
      <c r="L288" s="24">
        <f t="shared" si="169"/>
        <v>0</v>
      </c>
      <c r="M288" s="24">
        <f t="shared" si="169"/>
        <v>0</v>
      </c>
      <c r="N288" s="24">
        <f t="shared" si="169"/>
        <v>0</v>
      </c>
      <c r="O288" s="24">
        <f t="shared" si="169"/>
        <v>0</v>
      </c>
      <c r="P288" s="24">
        <f t="shared" si="169"/>
        <v>0</v>
      </c>
      <c r="Q288" s="24">
        <f t="shared" si="169"/>
        <v>0</v>
      </c>
      <c r="R288" s="24">
        <f t="shared" si="169"/>
        <v>0</v>
      </c>
      <c r="S288" s="24">
        <f t="shared" si="169"/>
        <v>0</v>
      </c>
      <c r="T288" s="24">
        <f t="shared" si="169"/>
        <v>0</v>
      </c>
      <c r="U288" s="24">
        <f t="shared" si="169"/>
        <v>0</v>
      </c>
      <c r="V288" s="24">
        <f t="shared" si="169"/>
        <v>0</v>
      </c>
      <c r="W288" s="24">
        <f t="shared" si="169"/>
        <v>0</v>
      </c>
      <c r="X288" s="24">
        <f t="shared" si="169"/>
        <v>0</v>
      </c>
    </row>
    <row r="289" spans="1:24" s="25" customFormat="1" ht="12.75" hidden="1" customHeight="1">
      <c r="A289" s="20"/>
      <c r="B289" s="26" t="s">
        <v>37</v>
      </c>
      <c r="C289" s="21">
        <v>692</v>
      </c>
      <c r="D289" s="22">
        <v>8</v>
      </c>
      <c r="E289" s="27" t="s">
        <v>20</v>
      </c>
      <c r="F289" s="23">
        <v>4409900</v>
      </c>
      <c r="G289" s="21">
        <v>0</v>
      </c>
      <c r="H289" s="24">
        <f t="shared" si="168"/>
        <v>787.8</v>
      </c>
      <c r="I289" s="24">
        <f t="shared" si="168"/>
        <v>0</v>
      </c>
      <c r="J289" s="24">
        <f t="shared" si="168"/>
        <v>787.8</v>
      </c>
      <c r="K289" s="24">
        <f t="shared" si="169"/>
        <v>0</v>
      </c>
      <c r="L289" s="24">
        <f t="shared" si="169"/>
        <v>0</v>
      </c>
      <c r="M289" s="24">
        <f t="shared" si="169"/>
        <v>0</v>
      </c>
      <c r="N289" s="24">
        <f t="shared" si="169"/>
        <v>0</v>
      </c>
      <c r="O289" s="24">
        <f t="shared" si="169"/>
        <v>0</v>
      </c>
      <c r="P289" s="24">
        <f t="shared" si="169"/>
        <v>0</v>
      </c>
      <c r="Q289" s="24">
        <f t="shared" si="169"/>
        <v>0</v>
      </c>
      <c r="R289" s="24">
        <f t="shared" si="169"/>
        <v>0</v>
      </c>
      <c r="S289" s="24">
        <f t="shared" si="169"/>
        <v>0</v>
      </c>
      <c r="T289" s="24">
        <f t="shared" si="169"/>
        <v>0</v>
      </c>
      <c r="U289" s="24">
        <f t="shared" si="169"/>
        <v>0</v>
      </c>
      <c r="V289" s="24">
        <f t="shared" si="169"/>
        <v>0</v>
      </c>
      <c r="W289" s="24">
        <f t="shared" si="169"/>
        <v>0</v>
      </c>
      <c r="X289" s="24">
        <f t="shared" si="169"/>
        <v>0</v>
      </c>
    </row>
    <row r="290" spans="1:24" s="25" customFormat="1" ht="12.75" hidden="1" customHeight="1">
      <c r="A290" s="20"/>
      <c r="B290" s="30" t="s">
        <v>38</v>
      </c>
      <c r="C290" s="31">
        <v>692</v>
      </c>
      <c r="D290" s="32">
        <v>8</v>
      </c>
      <c r="E290" s="33" t="s">
        <v>20</v>
      </c>
      <c r="F290" s="34">
        <v>4409900</v>
      </c>
      <c r="G290" s="31">
        <v>1</v>
      </c>
      <c r="H290" s="35">
        <f>I290+J290</f>
        <v>787.8</v>
      </c>
      <c r="I290" s="35"/>
      <c r="J290" s="35">
        <v>787.8</v>
      </c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</row>
    <row r="291" spans="1:24" s="25" customFormat="1" ht="12.75" hidden="1" customHeight="1">
      <c r="A291" s="20"/>
      <c r="B291" s="37" t="s">
        <v>104</v>
      </c>
      <c r="C291" s="21">
        <v>692</v>
      </c>
      <c r="D291" s="22">
        <v>8</v>
      </c>
      <c r="E291" s="27" t="s">
        <v>20</v>
      </c>
      <c r="F291" s="23">
        <v>4420000</v>
      </c>
      <c r="G291" s="15"/>
      <c r="H291" s="24">
        <f t="shared" ref="H291:J292" si="170">H292</f>
        <v>482.3</v>
      </c>
      <c r="I291" s="24">
        <f t="shared" si="170"/>
        <v>0</v>
      </c>
      <c r="J291" s="24">
        <f t="shared" si="170"/>
        <v>482.3</v>
      </c>
      <c r="K291" s="24">
        <f t="shared" ref="K291:X292" si="171">K292</f>
        <v>0</v>
      </c>
      <c r="L291" s="24">
        <f t="shared" si="171"/>
        <v>0</v>
      </c>
      <c r="M291" s="24">
        <f t="shared" si="171"/>
        <v>0</v>
      </c>
      <c r="N291" s="24">
        <f t="shared" si="171"/>
        <v>0</v>
      </c>
      <c r="O291" s="24">
        <f t="shared" si="171"/>
        <v>0</v>
      </c>
      <c r="P291" s="24">
        <f t="shared" si="171"/>
        <v>0</v>
      </c>
      <c r="Q291" s="24">
        <f t="shared" si="171"/>
        <v>0</v>
      </c>
      <c r="R291" s="24">
        <f t="shared" si="171"/>
        <v>0</v>
      </c>
      <c r="S291" s="24">
        <f t="shared" si="171"/>
        <v>0</v>
      </c>
      <c r="T291" s="24">
        <f t="shared" si="171"/>
        <v>0</v>
      </c>
      <c r="U291" s="24">
        <f t="shared" si="171"/>
        <v>0</v>
      </c>
      <c r="V291" s="24">
        <f t="shared" si="171"/>
        <v>0</v>
      </c>
      <c r="W291" s="24">
        <f t="shared" si="171"/>
        <v>0</v>
      </c>
      <c r="X291" s="24">
        <f t="shared" si="171"/>
        <v>0</v>
      </c>
    </row>
    <row r="292" spans="1:24" s="25" customFormat="1" ht="12.75" hidden="1" customHeight="1">
      <c r="A292" s="20"/>
      <c r="B292" s="26" t="s">
        <v>37</v>
      </c>
      <c r="C292" s="21">
        <v>692</v>
      </c>
      <c r="D292" s="22">
        <v>8</v>
      </c>
      <c r="E292" s="27" t="s">
        <v>20</v>
      </c>
      <c r="F292" s="23">
        <v>4429900</v>
      </c>
      <c r="G292" s="21">
        <v>0</v>
      </c>
      <c r="H292" s="24">
        <f t="shared" si="170"/>
        <v>482.3</v>
      </c>
      <c r="I292" s="24">
        <f t="shared" si="170"/>
        <v>0</v>
      </c>
      <c r="J292" s="24">
        <f t="shared" si="170"/>
        <v>482.3</v>
      </c>
      <c r="K292" s="24">
        <f t="shared" si="171"/>
        <v>0</v>
      </c>
      <c r="L292" s="24">
        <f t="shared" si="171"/>
        <v>0</v>
      </c>
      <c r="M292" s="24">
        <f t="shared" si="171"/>
        <v>0</v>
      </c>
      <c r="N292" s="24">
        <f t="shared" si="171"/>
        <v>0</v>
      </c>
      <c r="O292" s="24">
        <f t="shared" si="171"/>
        <v>0</v>
      </c>
      <c r="P292" s="24">
        <f t="shared" si="171"/>
        <v>0</v>
      </c>
      <c r="Q292" s="24">
        <f t="shared" si="171"/>
        <v>0</v>
      </c>
      <c r="R292" s="24">
        <f t="shared" si="171"/>
        <v>0</v>
      </c>
      <c r="S292" s="24">
        <f t="shared" si="171"/>
        <v>0</v>
      </c>
      <c r="T292" s="24">
        <f t="shared" si="171"/>
        <v>0</v>
      </c>
      <c r="U292" s="24">
        <f t="shared" si="171"/>
        <v>0</v>
      </c>
      <c r="V292" s="24">
        <f t="shared" si="171"/>
        <v>0</v>
      </c>
      <c r="W292" s="24">
        <f t="shared" si="171"/>
        <v>0</v>
      </c>
      <c r="X292" s="24">
        <f t="shared" si="171"/>
        <v>0</v>
      </c>
    </row>
    <row r="293" spans="1:24" s="25" customFormat="1" ht="12.75" hidden="1" customHeight="1">
      <c r="A293" s="20"/>
      <c r="B293" s="30" t="s">
        <v>38</v>
      </c>
      <c r="C293" s="31">
        <v>692</v>
      </c>
      <c r="D293" s="32">
        <v>8</v>
      </c>
      <c r="E293" s="33" t="s">
        <v>20</v>
      </c>
      <c r="F293" s="34">
        <v>4429900</v>
      </c>
      <c r="G293" s="31">
        <v>1</v>
      </c>
      <c r="H293" s="35">
        <f>I293+J293</f>
        <v>482.3</v>
      </c>
      <c r="I293" s="35"/>
      <c r="J293" s="35">
        <v>482.3</v>
      </c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</row>
    <row r="294" spans="1:24" s="40" customFormat="1" ht="12.75" hidden="1" customHeight="1">
      <c r="A294" s="20"/>
      <c r="B294" s="38"/>
      <c r="C294" s="31"/>
      <c r="D294" s="32"/>
      <c r="E294" s="39"/>
      <c r="F294" s="34"/>
      <c r="G294" s="31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s="40" customFormat="1" ht="12.75" hidden="1" customHeight="1">
      <c r="A295" s="20"/>
      <c r="B295" s="75" t="s">
        <v>66</v>
      </c>
      <c r="C295" s="70">
        <v>694</v>
      </c>
      <c r="D295" s="71">
        <v>0</v>
      </c>
      <c r="E295" s="72">
        <v>0</v>
      </c>
      <c r="F295" s="73">
        <v>0</v>
      </c>
      <c r="G295" s="70">
        <v>0</v>
      </c>
      <c r="H295" s="74">
        <f>H296+H303+H308+H312</f>
        <v>1784.1</v>
      </c>
      <c r="I295" s="74">
        <f>I296+I303+I308+I312</f>
        <v>0</v>
      </c>
      <c r="J295" s="74">
        <f>J296+J303+J308+J312</f>
        <v>1784.1</v>
      </c>
      <c r="K295" s="51">
        <f>K296+K303</f>
        <v>0</v>
      </c>
      <c r="L295" s="51">
        <f t="shared" ref="L295:X295" si="172">L296+L303</f>
        <v>0</v>
      </c>
      <c r="M295" s="51">
        <f t="shared" si="172"/>
        <v>0</v>
      </c>
      <c r="N295" s="51">
        <f t="shared" si="172"/>
        <v>0</v>
      </c>
      <c r="O295" s="51">
        <f t="shared" si="172"/>
        <v>0</v>
      </c>
      <c r="P295" s="51">
        <f t="shared" si="172"/>
        <v>0</v>
      </c>
      <c r="Q295" s="51">
        <f t="shared" si="172"/>
        <v>0</v>
      </c>
      <c r="R295" s="51">
        <f t="shared" si="172"/>
        <v>0</v>
      </c>
      <c r="S295" s="51">
        <f t="shared" si="172"/>
        <v>0</v>
      </c>
      <c r="T295" s="51">
        <f t="shared" si="172"/>
        <v>0</v>
      </c>
      <c r="U295" s="51">
        <f t="shared" si="172"/>
        <v>0</v>
      </c>
      <c r="V295" s="51">
        <f t="shared" si="172"/>
        <v>0</v>
      </c>
      <c r="W295" s="51">
        <f t="shared" si="172"/>
        <v>0</v>
      </c>
      <c r="X295" s="51">
        <f t="shared" si="172"/>
        <v>0</v>
      </c>
    </row>
    <row r="296" spans="1:24" s="40" customFormat="1" ht="12.75" customHeight="1">
      <c r="A296" s="20"/>
      <c r="B296" s="62" t="s">
        <v>11</v>
      </c>
      <c r="C296" s="63">
        <v>694</v>
      </c>
      <c r="D296" s="64">
        <v>1</v>
      </c>
      <c r="E296" s="65">
        <v>0</v>
      </c>
      <c r="F296" s="66">
        <v>0</v>
      </c>
      <c r="G296" s="63">
        <v>0</v>
      </c>
      <c r="H296" s="67">
        <f t="shared" ref="H296:J297" si="173">H297</f>
        <v>971.8</v>
      </c>
      <c r="I296" s="67">
        <f t="shared" si="173"/>
        <v>0</v>
      </c>
      <c r="J296" s="67">
        <f t="shared" si="173"/>
        <v>971.8</v>
      </c>
      <c r="K296" s="24">
        <f>K297</f>
        <v>0</v>
      </c>
      <c r="L296" s="24">
        <f t="shared" ref="L296:X297" si="174">L297</f>
        <v>0</v>
      </c>
      <c r="M296" s="24">
        <f t="shared" si="174"/>
        <v>0</v>
      </c>
      <c r="N296" s="24">
        <f t="shared" si="174"/>
        <v>0</v>
      </c>
      <c r="O296" s="24">
        <f t="shared" si="174"/>
        <v>0</v>
      </c>
      <c r="P296" s="24">
        <f t="shared" si="174"/>
        <v>0</v>
      </c>
      <c r="Q296" s="24">
        <f t="shared" si="174"/>
        <v>0</v>
      </c>
      <c r="R296" s="24">
        <f t="shared" si="174"/>
        <v>0</v>
      </c>
      <c r="S296" s="24">
        <f t="shared" si="174"/>
        <v>0</v>
      </c>
      <c r="T296" s="24">
        <f t="shared" si="174"/>
        <v>0</v>
      </c>
      <c r="U296" s="24">
        <f t="shared" si="174"/>
        <v>0</v>
      </c>
      <c r="V296" s="24">
        <f t="shared" si="174"/>
        <v>0</v>
      </c>
      <c r="W296" s="24">
        <f t="shared" si="174"/>
        <v>0</v>
      </c>
      <c r="X296" s="24">
        <f t="shared" si="174"/>
        <v>0</v>
      </c>
    </row>
    <row r="297" spans="1:24" s="40" customFormat="1" ht="38.25" customHeight="1">
      <c r="A297" s="20"/>
      <c r="B297" s="26" t="s">
        <v>52</v>
      </c>
      <c r="C297" s="21">
        <v>694</v>
      </c>
      <c r="D297" s="22">
        <v>1</v>
      </c>
      <c r="E297" s="27" t="s">
        <v>53</v>
      </c>
      <c r="F297" s="23">
        <v>0</v>
      </c>
      <c r="G297" s="21">
        <v>0</v>
      </c>
      <c r="H297" s="24">
        <f t="shared" si="173"/>
        <v>971.8</v>
      </c>
      <c r="I297" s="24">
        <f t="shared" si="173"/>
        <v>0</v>
      </c>
      <c r="J297" s="24">
        <f t="shared" si="173"/>
        <v>971.8</v>
      </c>
      <c r="K297" s="24">
        <f>K298</f>
        <v>0</v>
      </c>
      <c r="L297" s="24">
        <f t="shared" si="174"/>
        <v>0</v>
      </c>
      <c r="M297" s="24">
        <f t="shared" si="174"/>
        <v>0</v>
      </c>
      <c r="N297" s="24">
        <f t="shared" si="174"/>
        <v>0</v>
      </c>
      <c r="O297" s="24">
        <f t="shared" si="174"/>
        <v>0</v>
      </c>
      <c r="P297" s="24">
        <f t="shared" si="174"/>
        <v>0</v>
      </c>
      <c r="Q297" s="24">
        <f t="shared" si="174"/>
        <v>0</v>
      </c>
      <c r="R297" s="24">
        <f t="shared" si="174"/>
        <v>0</v>
      </c>
      <c r="S297" s="24">
        <f t="shared" si="174"/>
        <v>0</v>
      </c>
      <c r="T297" s="24">
        <f t="shared" si="174"/>
        <v>0</v>
      </c>
      <c r="U297" s="24">
        <f t="shared" si="174"/>
        <v>0</v>
      </c>
      <c r="V297" s="24">
        <f t="shared" si="174"/>
        <v>0</v>
      </c>
      <c r="W297" s="24">
        <f t="shared" si="174"/>
        <v>0</v>
      </c>
      <c r="X297" s="24">
        <f t="shared" si="174"/>
        <v>0</v>
      </c>
    </row>
    <row r="298" spans="1:24" s="40" customFormat="1" ht="38.25" customHeight="1">
      <c r="A298" s="20"/>
      <c r="B298" s="28" t="s">
        <v>14</v>
      </c>
      <c r="C298" s="21">
        <v>694</v>
      </c>
      <c r="D298" s="22">
        <v>1</v>
      </c>
      <c r="E298" s="27" t="s">
        <v>53</v>
      </c>
      <c r="F298" s="23">
        <v>20000</v>
      </c>
      <c r="G298" s="21"/>
      <c r="H298" s="24">
        <f>H299+H301</f>
        <v>971.8</v>
      </c>
      <c r="I298" s="24">
        <f>I299+I301</f>
        <v>0</v>
      </c>
      <c r="J298" s="24">
        <f>J299+J301</f>
        <v>971.8</v>
      </c>
      <c r="K298" s="24">
        <f>K299+K301</f>
        <v>0</v>
      </c>
      <c r="L298" s="24">
        <f t="shared" ref="L298:X298" si="175">L299+L301</f>
        <v>0</v>
      </c>
      <c r="M298" s="24">
        <f t="shared" si="175"/>
        <v>0</v>
      </c>
      <c r="N298" s="24">
        <f t="shared" si="175"/>
        <v>0</v>
      </c>
      <c r="O298" s="24">
        <f t="shared" si="175"/>
        <v>0</v>
      </c>
      <c r="P298" s="24">
        <f t="shared" si="175"/>
        <v>0</v>
      </c>
      <c r="Q298" s="24">
        <f t="shared" si="175"/>
        <v>0</v>
      </c>
      <c r="R298" s="24">
        <f t="shared" si="175"/>
        <v>0</v>
      </c>
      <c r="S298" s="24">
        <f t="shared" si="175"/>
        <v>0</v>
      </c>
      <c r="T298" s="24">
        <f t="shared" si="175"/>
        <v>0</v>
      </c>
      <c r="U298" s="24">
        <f t="shared" si="175"/>
        <v>0</v>
      </c>
      <c r="V298" s="24">
        <f t="shared" si="175"/>
        <v>0</v>
      </c>
      <c r="W298" s="24">
        <f t="shared" si="175"/>
        <v>0</v>
      </c>
      <c r="X298" s="24">
        <f t="shared" si="175"/>
        <v>0</v>
      </c>
    </row>
    <row r="299" spans="1:24" s="40" customFormat="1" ht="12.75" customHeight="1">
      <c r="A299" s="20"/>
      <c r="B299" s="26" t="s">
        <v>17</v>
      </c>
      <c r="C299" s="21">
        <v>694</v>
      </c>
      <c r="D299" s="22">
        <v>1</v>
      </c>
      <c r="E299" s="27" t="s">
        <v>53</v>
      </c>
      <c r="F299" s="23">
        <v>20400</v>
      </c>
      <c r="G299" s="21">
        <v>0</v>
      </c>
      <c r="H299" s="24">
        <f>H300</f>
        <v>765.22199999999998</v>
      </c>
      <c r="I299" s="24">
        <f>I300</f>
        <v>0</v>
      </c>
      <c r="J299" s="24">
        <f>J300</f>
        <v>765.22199999999998</v>
      </c>
      <c r="K299" s="24">
        <f>K300</f>
        <v>0</v>
      </c>
      <c r="L299" s="24">
        <f t="shared" ref="L299:X299" si="176">L300</f>
        <v>0</v>
      </c>
      <c r="M299" s="24">
        <f t="shared" si="176"/>
        <v>0</v>
      </c>
      <c r="N299" s="24">
        <f t="shared" si="176"/>
        <v>0</v>
      </c>
      <c r="O299" s="24">
        <f t="shared" si="176"/>
        <v>0</v>
      </c>
      <c r="P299" s="24">
        <f t="shared" si="176"/>
        <v>0</v>
      </c>
      <c r="Q299" s="24">
        <f t="shared" si="176"/>
        <v>0</v>
      </c>
      <c r="R299" s="24">
        <f t="shared" si="176"/>
        <v>0</v>
      </c>
      <c r="S299" s="24">
        <f t="shared" si="176"/>
        <v>0</v>
      </c>
      <c r="T299" s="24">
        <f t="shared" si="176"/>
        <v>0</v>
      </c>
      <c r="U299" s="24">
        <f t="shared" si="176"/>
        <v>0</v>
      </c>
      <c r="V299" s="24">
        <f t="shared" si="176"/>
        <v>0</v>
      </c>
      <c r="W299" s="24">
        <f t="shared" si="176"/>
        <v>0</v>
      </c>
      <c r="X299" s="24">
        <f t="shared" si="176"/>
        <v>0</v>
      </c>
    </row>
    <row r="300" spans="1:24" s="41" customFormat="1" ht="12.75" customHeight="1">
      <c r="A300" s="20"/>
      <c r="B300" s="30" t="s">
        <v>16</v>
      </c>
      <c r="C300" s="31">
        <v>694</v>
      </c>
      <c r="D300" s="32">
        <v>1</v>
      </c>
      <c r="E300" s="33" t="s">
        <v>53</v>
      </c>
      <c r="F300" s="34">
        <v>20400</v>
      </c>
      <c r="G300" s="31">
        <v>500</v>
      </c>
      <c r="H300" s="35">
        <f>I300+J300</f>
        <v>765.22199999999998</v>
      </c>
      <c r="I300" s="35"/>
      <c r="J300" s="35">
        <v>765.22199999999998</v>
      </c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</row>
    <row r="301" spans="1:24" s="40" customFormat="1" ht="24" customHeight="1">
      <c r="A301" s="20"/>
      <c r="B301" s="26" t="s">
        <v>54</v>
      </c>
      <c r="C301" s="21">
        <v>694</v>
      </c>
      <c r="D301" s="22">
        <v>1</v>
      </c>
      <c r="E301" s="27" t="s">
        <v>53</v>
      </c>
      <c r="F301" s="23">
        <v>20800</v>
      </c>
      <c r="G301" s="21">
        <v>0</v>
      </c>
      <c r="H301" s="24">
        <f>H302</f>
        <v>206.578</v>
      </c>
      <c r="I301" s="24">
        <f>I302</f>
        <v>0</v>
      </c>
      <c r="J301" s="24">
        <f>J302</f>
        <v>206.578</v>
      </c>
      <c r="K301" s="24">
        <f>K302</f>
        <v>0</v>
      </c>
      <c r="L301" s="24">
        <f t="shared" ref="L301:X301" si="177">L302</f>
        <v>0</v>
      </c>
      <c r="M301" s="24">
        <f t="shared" si="177"/>
        <v>0</v>
      </c>
      <c r="N301" s="24">
        <f t="shared" si="177"/>
        <v>0</v>
      </c>
      <c r="O301" s="24">
        <f t="shared" si="177"/>
        <v>0</v>
      </c>
      <c r="P301" s="24">
        <f t="shared" si="177"/>
        <v>0</v>
      </c>
      <c r="Q301" s="24">
        <f t="shared" si="177"/>
        <v>0</v>
      </c>
      <c r="R301" s="24">
        <f t="shared" si="177"/>
        <v>0</v>
      </c>
      <c r="S301" s="24">
        <f t="shared" si="177"/>
        <v>0</v>
      </c>
      <c r="T301" s="24">
        <f t="shared" si="177"/>
        <v>0</v>
      </c>
      <c r="U301" s="24">
        <f t="shared" si="177"/>
        <v>0</v>
      </c>
      <c r="V301" s="24">
        <f t="shared" si="177"/>
        <v>0</v>
      </c>
      <c r="W301" s="24">
        <f t="shared" si="177"/>
        <v>0</v>
      </c>
      <c r="X301" s="24">
        <f t="shared" si="177"/>
        <v>0</v>
      </c>
    </row>
    <row r="302" spans="1:24" s="41" customFormat="1" ht="12.75" customHeight="1">
      <c r="A302" s="20"/>
      <c r="B302" s="30" t="s">
        <v>16</v>
      </c>
      <c r="C302" s="31">
        <v>694</v>
      </c>
      <c r="D302" s="32">
        <v>1</v>
      </c>
      <c r="E302" s="33" t="s">
        <v>53</v>
      </c>
      <c r="F302" s="34">
        <v>20800</v>
      </c>
      <c r="G302" s="31">
        <v>500</v>
      </c>
      <c r="H302" s="35">
        <f>I302+J302</f>
        <v>206.578</v>
      </c>
      <c r="I302" s="35"/>
      <c r="J302" s="35">
        <v>206.578</v>
      </c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</row>
    <row r="303" spans="1:24" s="40" customFormat="1" ht="12.75" hidden="1" customHeight="1">
      <c r="A303" s="20"/>
      <c r="B303" s="62" t="s">
        <v>55</v>
      </c>
      <c r="C303" s="63">
        <v>694</v>
      </c>
      <c r="D303" s="64">
        <v>2</v>
      </c>
      <c r="E303" s="65">
        <v>0</v>
      </c>
      <c r="F303" s="66">
        <v>0</v>
      </c>
      <c r="G303" s="63">
        <v>0</v>
      </c>
      <c r="H303" s="67">
        <f t="shared" ref="H303:J306" si="178">H304</f>
        <v>102.5</v>
      </c>
      <c r="I303" s="67">
        <f t="shared" si="178"/>
        <v>0</v>
      </c>
      <c r="J303" s="67">
        <f t="shared" si="178"/>
        <v>102.5</v>
      </c>
      <c r="K303" s="24">
        <f t="shared" ref="K303:X306" si="179">K304</f>
        <v>0</v>
      </c>
      <c r="L303" s="24">
        <f t="shared" si="179"/>
        <v>0</v>
      </c>
      <c r="M303" s="24">
        <f t="shared" si="179"/>
        <v>0</v>
      </c>
      <c r="N303" s="24">
        <f t="shared" si="179"/>
        <v>0</v>
      </c>
      <c r="O303" s="24">
        <f t="shared" si="179"/>
        <v>0</v>
      </c>
      <c r="P303" s="24">
        <f t="shared" si="179"/>
        <v>0</v>
      </c>
      <c r="Q303" s="24">
        <f t="shared" si="179"/>
        <v>0</v>
      </c>
      <c r="R303" s="24">
        <f t="shared" si="179"/>
        <v>0</v>
      </c>
      <c r="S303" s="24">
        <f t="shared" si="179"/>
        <v>0</v>
      </c>
      <c r="T303" s="24">
        <f t="shared" si="179"/>
        <v>0</v>
      </c>
      <c r="U303" s="24">
        <f t="shared" si="179"/>
        <v>0</v>
      </c>
      <c r="V303" s="24">
        <f t="shared" si="179"/>
        <v>0</v>
      </c>
      <c r="W303" s="24">
        <f t="shared" si="179"/>
        <v>0</v>
      </c>
      <c r="X303" s="24">
        <f t="shared" si="179"/>
        <v>0</v>
      </c>
    </row>
    <row r="304" spans="1:24" s="40" customFormat="1" ht="12.75" hidden="1" customHeight="1">
      <c r="A304" s="20"/>
      <c r="B304" s="26" t="s">
        <v>56</v>
      </c>
      <c r="C304" s="21">
        <v>694</v>
      </c>
      <c r="D304" s="22">
        <v>2</v>
      </c>
      <c r="E304" s="27" t="s">
        <v>30</v>
      </c>
      <c r="F304" s="23">
        <v>0</v>
      </c>
      <c r="G304" s="21">
        <v>0</v>
      </c>
      <c r="H304" s="24">
        <f t="shared" si="178"/>
        <v>102.5</v>
      </c>
      <c r="I304" s="24">
        <f t="shared" si="178"/>
        <v>0</v>
      </c>
      <c r="J304" s="24">
        <f t="shared" si="178"/>
        <v>102.5</v>
      </c>
      <c r="K304" s="24">
        <f t="shared" si="179"/>
        <v>0</v>
      </c>
      <c r="L304" s="24">
        <f t="shared" si="179"/>
        <v>0</v>
      </c>
      <c r="M304" s="24">
        <f t="shared" si="179"/>
        <v>0</v>
      </c>
      <c r="N304" s="24">
        <f t="shared" si="179"/>
        <v>0</v>
      </c>
      <c r="O304" s="24">
        <f t="shared" si="179"/>
        <v>0</v>
      </c>
      <c r="P304" s="24">
        <f t="shared" si="179"/>
        <v>0</v>
      </c>
      <c r="Q304" s="24">
        <f t="shared" si="179"/>
        <v>0</v>
      </c>
      <c r="R304" s="24">
        <f t="shared" si="179"/>
        <v>0</v>
      </c>
      <c r="S304" s="24">
        <f t="shared" si="179"/>
        <v>0</v>
      </c>
      <c r="T304" s="24">
        <f t="shared" si="179"/>
        <v>0</v>
      </c>
      <c r="U304" s="24">
        <f t="shared" si="179"/>
        <v>0</v>
      </c>
      <c r="V304" s="24">
        <f t="shared" si="179"/>
        <v>0</v>
      </c>
      <c r="W304" s="24">
        <f t="shared" si="179"/>
        <v>0</v>
      </c>
      <c r="X304" s="24">
        <f t="shared" si="179"/>
        <v>0</v>
      </c>
    </row>
    <row r="305" spans="1:24" s="40" customFormat="1" ht="12.75" hidden="1" customHeight="1">
      <c r="A305" s="20"/>
      <c r="B305" s="37" t="s">
        <v>57</v>
      </c>
      <c r="C305" s="21">
        <v>694</v>
      </c>
      <c r="D305" s="22">
        <v>2</v>
      </c>
      <c r="E305" s="27" t="s">
        <v>30</v>
      </c>
      <c r="F305" s="23">
        <v>10000</v>
      </c>
      <c r="G305" s="21"/>
      <c r="H305" s="24">
        <f t="shared" si="178"/>
        <v>102.5</v>
      </c>
      <c r="I305" s="24">
        <f t="shared" si="178"/>
        <v>0</v>
      </c>
      <c r="J305" s="24">
        <f t="shared" si="178"/>
        <v>102.5</v>
      </c>
      <c r="K305" s="24">
        <f t="shared" si="179"/>
        <v>0</v>
      </c>
      <c r="L305" s="24">
        <f t="shared" si="179"/>
        <v>0</v>
      </c>
      <c r="M305" s="24">
        <f t="shared" si="179"/>
        <v>0</v>
      </c>
      <c r="N305" s="24">
        <f t="shared" si="179"/>
        <v>0</v>
      </c>
      <c r="O305" s="24">
        <f t="shared" si="179"/>
        <v>0</v>
      </c>
      <c r="P305" s="24">
        <f t="shared" si="179"/>
        <v>0</v>
      </c>
      <c r="Q305" s="24">
        <f t="shared" si="179"/>
        <v>0</v>
      </c>
      <c r="R305" s="24">
        <f t="shared" si="179"/>
        <v>0</v>
      </c>
      <c r="S305" s="24">
        <f t="shared" si="179"/>
        <v>0</v>
      </c>
      <c r="T305" s="24">
        <f t="shared" si="179"/>
        <v>0</v>
      </c>
      <c r="U305" s="24">
        <f t="shared" si="179"/>
        <v>0</v>
      </c>
      <c r="V305" s="24">
        <f t="shared" si="179"/>
        <v>0</v>
      </c>
      <c r="W305" s="24">
        <f t="shared" si="179"/>
        <v>0</v>
      </c>
      <c r="X305" s="24">
        <f t="shared" si="179"/>
        <v>0</v>
      </c>
    </row>
    <row r="306" spans="1:24" s="40" customFormat="1" ht="23.25" hidden="1" customHeight="1">
      <c r="A306" s="20"/>
      <c r="B306" s="26" t="s">
        <v>58</v>
      </c>
      <c r="C306" s="21">
        <v>694</v>
      </c>
      <c r="D306" s="22">
        <v>2</v>
      </c>
      <c r="E306" s="27" t="s">
        <v>30</v>
      </c>
      <c r="F306" s="23">
        <v>13600</v>
      </c>
      <c r="G306" s="21">
        <v>0</v>
      </c>
      <c r="H306" s="24">
        <f t="shared" si="178"/>
        <v>102.5</v>
      </c>
      <c r="I306" s="24">
        <f t="shared" si="178"/>
        <v>0</v>
      </c>
      <c r="J306" s="24">
        <f t="shared" si="178"/>
        <v>102.5</v>
      </c>
      <c r="K306" s="24">
        <f t="shared" si="179"/>
        <v>0</v>
      </c>
      <c r="L306" s="24">
        <f t="shared" si="179"/>
        <v>0</v>
      </c>
      <c r="M306" s="24">
        <f t="shared" si="179"/>
        <v>0</v>
      </c>
      <c r="N306" s="24">
        <f t="shared" si="179"/>
        <v>0</v>
      </c>
      <c r="O306" s="24">
        <f t="shared" si="179"/>
        <v>0</v>
      </c>
      <c r="P306" s="24">
        <f t="shared" si="179"/>
        <v>0</v>
      </c>
      <c r="Q306" s="24">
        <f t="shared" si="179"/>
        <v>0</v>
      </c>
      <c r="R306" s="24">
        <f t="shared" si="179"/>
        <v>0</v>
      </c>
      <c r="S306" s="24">
        <f t="shared" si="179"/>
        <v>0</v>
      </c>
      <c r="T306" s="24">
        <f t="shared" si="179"/>
        <v>0</v>
      </c>
      <c r="U306" s="24">
        <f t="shared" si="179"/>
        <v>0</v>
      </c>
      <c r="V306" s="24">
        <f t="shared" si="179"/>
        <v>0</v>
      </c>
      <c r="W306" s="24">
        <f t="shared" si="179"/>
        <v>0</v>
      </c>
      <c r="X306" s="24">
        <f t="shared" si="179"/>
        <v>0</v>
      </c>
    </row>
    <row r="307" spans="1:24" s="41" customFormat="1" ht="12.75" hidden="1" customHeight="1">
      <c r="A307" s="20"/>
      <c r="B307" s="30" t="s">
        <v>16</v>
      </c>
      <c r="C307" s="31">
        <v>694</v>
      </c>
      <c r="D307" s="32">
        <v>2</v>
      </c>
      <c r="E307" s="33" t="s">
        <v>30</v>
      </c>
      <c r="F307" s="34">
        <v>13600</v>
      </c>
      <c r="G307" s="31">
        <v>500</v>
      </c>
      <c r="H307" s="35">
        <f>I307+J307</f>
        <v>102.5</v>
      </c>
      <c r="I307" s="35"/>
      <c r="J307" s="35">
        <v>102.5</v>
      </c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1:24" s="40" customFormat="1" hidden="1">
      <c r="A308" s="20"/>
      <c r="B308" s="62" t="s">
        <v>18</v>
      </c>
      <c r="C308" s="63">
        <v>694</v>
      </c>
      <c r="D308" s="64">
        <v>5</v>
      </c>
      <c r="E308" s="65">
        <v>0</v>
      </c>
      <c r="F308" s="66">
        <v>0</v>
      </c>
      <c r="G308" s="63">
        <v>0</v>
      </c>
      <c r="H308" s="67">
        <f t="shared" ref="H308:I310" si="180">H309</f>
        <v>80.8</v>
      </c>
      <c r="I308" s="67">
        <f t="shared" si="180"/>
        <v>0</v>
      </c>
      <c r="J308" s="67">
        <f>J309</f>
        <v>80.8</v>
      </c>
      <c r="K308" s="24">
        <f>K309+K315+K321</f>
        <v>0</v>
      </c>
      <c r="L308" s="24">
        <f t="shared" ref="L308:X308" si="181">L309+L315+L321</f>
        <v>0</v>
      </c>
      <c r="M308" s="24">
        <f t="shared" si="181"/>
        <v>0</v>
      </c>
      <c r="N308" s="24">
        <f t="shared" si="181"/>
        <v>0</v>
      </c>
      <c r="O308" s="24">
        <f t="shared" si="181"/>
        <v>0</v>
      </c>
      <c r="P308" s="24">
        <f t="shared" si="181"/>
        <v>0</v>
      </c>
      <c r="Q308" s="24">
        <f t="shared" si="181"/>
        <v>0</v>
      </c>
      <c r="R308" s="24">
        <f t="shared" si="181"/>
        <v>0</v>
      </c>
      <c r="S308" s="24">
        <f t="shared" si="181"/>
        <v>0</v>
      </c>
      <c r="T308" s="24">
        <f t="shared" si="181"/>
        <v>0</v>
      </c>
      <c r="U308" s="24">
        <f t="shared" si="181"/>
        <v>0</v>
      </c>
      <c r="V308" s="24">
        <f t="shared" si="181"/>
        <v>0</v>
      </c>
      <c r="W308" s="24">
        <f t="shared" si="181"/>
        <v>0</v>
      </c>
      <c r="X308" s="24">
        <f t="shared" si="181"/>
        <v>0</v>
      </c>
    </row>
    <row r="309" spans="1:24" s="25" customFormat="1" hidden="1">
      <c r="A309" s="20"/>
      <c r="B309" s="26" t="s">
        <v>25</v>
      </c>
      <c r="C309" s="21">
        <v>694</v>
      </c>
      <c r="D309" s="22">
        <v>5</v>
      </c>
      <c r="E309" s="27" t="s">
        <v>13</v>
      </c>
      <c r="F309" s="23">
        <v>0</v>
      </c>
      <c r="G309" s="21">
        <v>0</v>
      </c>
      <c r="H309" s="24">
        <f t="shared" si="180"/>
        <v>80.8</v>
      </c>
      <c r="I309" s="24">
        <f t="shared" si="180"/>
        <v>0</v>
      </c>
      <c r="J309" s="24">
        <f>J310</f>
        <v>80.8</v>
      </c>
      <c r="K309" s="24">
        <f>K310</f>
        <v>0</v>
      </c>
      <c r="L309" s="24">
        <f t="shared" ref="L309:X310" si="182">L310</f>
        <v>0</v>
      </c>
      <c r="M309" s="24">
        <f t="shared" si="182"/>
        <v>0</v>
      </c>
      <c r="N309" s="24">
        <f t="shared" si="182"/>
        <v>0</v>
      </c>
      <c r="O309" s="24">
        <f t="shared" si="182"/>
        <v>0</v>
      </c>
      <c r="P309" s="24">
        <f t="shared" si="182"/>
        <v>0</v>
      </c>
      <c r="Q309" s="24">
        <f t="shared" si="182"/>
        <v>0</v>
      </c>
      <c r="R309" s="24">
        <f t="shared" si="182"/>
        <v>0</v>
      </c>
      <c r="S309" s="24">
        <f t="shared" si="182"/>
        <v>0</v>
      </c>
      <c r="T309" s="24">
        <f t="shared" si="182"/>
        <v>0</v>
      </c>
      <c r="U309" s="24">
        <f t="shared" si="182"/>
        <v>0</v>
      </c>
      <c r="V309" s="24">
        <f t="shared" si="182"/>
        <v>0</v>
      </c>
      <c r="W309" s="24">
        <f t="shared" si="182"/>
        <v>0</v>
      </c>
      <c r="X309" s="24">
        <f t="shared" si="182"/>
        <v>0</v>
      </c>
    </row>
    <row r="310" spans="1:24" s="25" customFormat="1" ht="12.75" hidden="1" customHeight="1">
      <c r="A310" s="20"/>
      <c r="B310" s="26" t="s">
        <v>28</v>
      </c>
      <c r="C310" s="21">
        <v>694</v>
      </c>
      <c r="D310" s="22">
        <v>5</v>
      </c>
      <c r="E310" s="27" t="s">
        <v>13</v>
      </c>
      <c r="F310" s="23">
        <v>3510500</v>
      </c>
      <c r="G310" s="21">
        <v>0</v>
      </c>
      <c r="H310" s="24">
        <f t="shared" si="180"/>
        <v>80.8</v>
      </c>
      <c r="I310" s="24">
        <f t="shared" si="180"/>
        <v>0</v>
      </c>
      <c r="J310" s="24">
        <f>J311</f>
        <v>80.8</v>
      </c>
      <c r="K310" s="24">
        <f>K311</f>
        <v>0</v>
      </c>
      <c r="L310" s="24">
        <f t="shared" si="182"/>
        <v>0</v>
      </c>
      <c r="M310" s="24">
        <f t="shared" si="182"/>
        <v>0</v>
      </c>
      <c r="N310" s="24">
        <f t="shared" si="182"/>
        <v>0</v>
      </c>
      <c r="O310" s="24">
        <f t="shared" si="182"/>
        <v>0</v>
      </c>
      <c r="P310" s="24">
        <f t="shared" si="182"/>
        <v>0</v>
      </c>
      <c r="Q310" s="24">
        <f t="shared" si="182"/>
        <v>0</v>
      </c>
      <c r="R310" s="24">
        <f t="shared" si="182"/>
        <v>0</v>
      </c>
      <c r="S310" s="24">
        <f t="shared" si="182"/>
        <v>0</v>
      </c>
      <c r="T310" s="24">
        <f t="shared" si="182"/>
        <v>0</v>
      </c>
      <c r="U310" s="24">
        <f t="shared" si="182"/>
        <v>0</v>
      </c>
      <c r="V310" s="24">
        <f t="shared" si="182"/>
        <v>0</v>
      </c>
      <c r="W310" s="24">
        <f t="shared" si="182"/>
        <v>0</v>
      </c>
      <c r="X310" s="24">
        <f t="shared" si="182"/>
        <v>0</v>
      </c>
    </row>
    <row r="311" spans="1:24" s="36" customFormat="1" ht="12.75" hidden="1" customHeight="1">
      <c r="A311" s="20"/>
      <c r="B311" s="30" t="s">
        <v>23</v>
      </c>
      <c r="C311" s="31">
        <v>694</v>
      </c>
      <c r="D311" s="32">
        <v>5</v>
      </c>
      <c r="E311" s="33" t="s">
        <v>13</v>
      </c>
      <c r="F311" s="34">
        <v>3510500</v>
      </c>
      <c r="G311" s="31">
        <v>6</v>
      </c>
      <c r="H311" s="35">
        <f>I311+J311</f>
        <v>80.8</v>
      </c>
      <c r="I311" s="35"/>
      <c r="J311" s="35">
        <v>80.8</v>
      </c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</row>
    <row r="312" spans="1:24" s="40" customFormat="1" ht="12.75" hidden="1" customHeight="1">
      <c r="A312" s="20"/>
      <c r="B312" s="62" t="s">
        <v>41</v>
      </c>
      <c r="C312" s="63">
        <v>694</v>
      </c>
      <c r="D312" s="64">
        <v>8</v>
      </c>
      <c r="E312" s="68"/>
      <c r="F312" s="66">
        <v>0</v>
      </c>
      <c r="G312" s="63">
        <v>0</v>
      </c>
      <c r="H312" s="67">
        <f>H313</f>
        <v>629</v>
      </c>
      <c r="I312" s="67">
        <f>I313</f>
        <v>0</v>
      </c>
      <c r="J312" s="67">
        <f>J313</f>
        <v>629</v>
      </c>
      <c r="K312" s="24">
        <f t="shared" ref="K312:X312" si="183">K313+K490</f>
        <v>0</v>
      </c>
      <c r="L312" s="24">
        <f t="shared" si="183"/>
        <v>0</v>
      </c>
      <c r="M312" s="24">
        <f t="shared" si="183"/>
        <v>0</v>
      </c>
      <c r="N312" s="24">
        <f t="shared" si="183"/>
        <v>0</v>
      </c>
      <c r="O312" s="24">
        <f t="shared" si="183"/>
        <v>0</v>
      </c>
      <c r="P312" s="24">
        <f t="shared" si="183"/>
        <v>0</v>
      </c>
      <c r="Q312" s="24">
        <f t="shared" si="183"/>
        <v>0</v>
      </c>
      <c r="R312" s="24">
        <f t="shared" si="183"/>
        <v>0</v>
      </c>
      <c r="S312" s="24">
        <f t="shared" si="183"/>
        <v>0</v>
      </c>
      <c r="T312" s="24">
        <f t="shared" si="183"/>
        <v>0</v>
      </c>
      <c r="U312" s="24">
        <f t="shared" si="183"/>
        <v>0</v>
      </c>
      <c r="V312" s="24">
        <f t="shared" si="183"/>
        <v>0</v>
      </c>
      <c r="W312" s="24">
        <f t="shared" si="183"/>
        <v>0</v>
      </c>
      <c r="X312" s="24">
        <f t="shared" si="183"/>
        <v>0</v>
      </c>
    </row>
    <row r="313" spans="1:24" s="25" customFormat="1" ht="12.75" hidden="1" customHeight="1">
      <c r="A313" s="20"/>
      <c r="B313" s="26" t="s">
        <v>42</v>
      </c>
      <c r="C313" s="21">
        <v>694</v>
      </c>
      <c r="D313" s="22">
        <v>8</v>
      </c>
      <c r="E313" s="27" t="s">
        <v>20</v>
      </c>
      <c r="F313" s="23">
        <v>0</v>
      </c>
      <c r="G313" s="21">
        <v>0</v>
      </c>
      <c r="H313" s="24">
        <f>H314+H317</f>
        <v>629</v>
      </c>
      <c r="I313" s="24">
        <f>I314+I317</f>
        <v>0</v>
      </c>
      <c r="J313" s="24">
        <f>J314+J317</f>
        <v>629</v>
      </c>
      <c r="K313" s="24">
        <f t="shared" ref="K313:X313" si="184">K320+K323+K487</f>
        <v>0</v>
      </c>
      <c r="L313" s="24">
        <f t="shared" si="184"/>
        <v>0</v>
      </c>
      <c r="M313" s="24">
        <f t="shared" si="184"/>
        <v>0</v>
      </c>
      <c r="N313" s="24">
        <f t="shared" si="184"/>
        <v>0</v>
      </c>
      <c r="O313" s="24">
        <f t="shared" si="184"/>
        <v>0</v>
      </c>
      <c r="P313" s="24">
        <f t="shared" si="184"/>
        <v>0</v>
      </c>
      <c r="Q313" s="24">
        <f t="shared" si="184"/>
        <v>0</v>
      </c>
      <c r="R313" s="24">
        <f t="shared" si="184"/>
        <v>0</v>
      </c>
      <c r="S313" s="24">
        <f t="shared" si="184"/>
        <v>0</v>
      </c>
      <c r="T313" s="24">
        <f t="shared" si="184"/>
        <v>0</v>
      </c>
      <c r="U313" s="24">
        <f t="shared" si="184"/>
        <v>0</v>
      </c>
      <c r="V313" s="24">
        <f t="shared" si="184"/>
        <v>0</v>
      </c>
      <c r="W313" s="24">
        <f t="shared" si="184"/>
        <v>0</v>
      </c>
      <c r="X313" s="24">
        <f t="shared" si="184"/>
        <v>0</v>
      </c>
    </row>
    <row r="314" spans="1:24" s="25" customFormat="1" ht="25.5" hidden="1" customHeight="1">
      <c r="A314" s="20"/>
      <c r="B314" s="37" t="s">
        <v>103</v>
      </c>
      <c r="C314" s="21">
        <v>694</v>
      </c>
      <c r="D314" s="22">
        <v>8</v>
      </c>
      <c r="E314" s="27" t="s">
        <v>20</v>
      </c>
      <c r="F314" s="23">
        <v>4400000</v>
      </c>
      <c r="G314" s="21"/>
      <c r="H314" s="24">
        <f t="shared" ref="H314:J315" si="185">H315</f>
        <v>483</v>
      </c>
      <c r="I314" s="24">
        <f t="shared" si="185"/>
        <v>0</v>
      </c>
      <c r="J314" s="24">
        <f t="shared" si="185"/>
        <v>483</v>
      </c>
      <c r="K314" s="24">
        <f t="shared" ref="K314:X315" si="186">K315</f>
        <v>0</v>
      </c>
      <c r="L314" s="24">
        <f t="shared" si="186"/>
        <v>0</v>
      </c>
      <c r="M314" s="24">
        <f t="shared" si="186"/>
        <v>0</v>
      </c>
      <c r="N314" s="24">
        <f t="shared" si="186"/>
        <v>0</v>
      </c>
      <c r="O314" s="24">
        <f t="shared" si="186"/>
        <v>0</v>
      </c>
      <c r="P314" s="24">
        <f t="shared" si="186"/>
        <v>0</v>
      </c>
      <c r="Q314" s="24">
        <f t="shared" si="186"/>
        <v>0</v>
      </c>
      <c r="R314" s="24">
        <f t="shared" si="186"/>
        <v>0</v>
      </c>
      <c r="S314" s="24">
        <f t="shared" si="186"/>
        <v>0</v>
      </c>
      <c r="T314" s="24">
        <f t="shared" si="186"/>
        <v>0</v>
      </c>
      <c r="U314" s="24">
        <f t="shared" si="186"/>
        <v>0</v>
      </c>
      <c r="V314" s="24">
        <f t="shared" si="186"/>
        <v>0</v>
      </c>
      <c r="W314" s="24">
        <f t="shared" si="186"/>
        <v>0</v>
      </c>
      <c r="X314" s="24">
        <f t="shared" si="186"/>
        <v>0</v>
      </c>
    </row>
    <row r="315" spans="1:24" s="25" customFormat="1" ht="12.75" hidden="1" customHeight="1">
      <c r="A315" s="20"/>
      <c r="B315" s="26" t="s">
        <v>37</v>
      </c>
      <c r="C315" s="21">
        <v>694</v>
      </c>
      <c r="D315" s="22">
        <v>8</v>
      </c>
      <c r="E315" s="27" t="s">
        <v>20</v>
      </c>
      <c r="F315" s="23">
        <v>4409900</v>
      </c>
      <c r="G315" s="21">
        <v>0</v>
      </c>
      <c r="H315" s="24">
        <f t="shared" si="185"/>
        <v>483</v>
      </c>
      <c r="I315" s="24">
        <f t="shared" si="185"/>
        <v>0</v>
      </c>
      <c r="J315" s="24">
        <f t="shared" si="185"/>
        <v>483</v>
      </c>
      <c r="K315" s="24">
        <f t="shared" si="186"/>
        <v>0</v>
      </c>
      <c r="L315" s="24">
        <f t="shared" si="186"/>
        <v>0</v>
      </c>
      <c r="M315" s="24">
        <f t="shared" si="186"/>
        <v>0</v>
      </c>
      <c r="N315" s="24">
        <f t="shared" si="186"/>
        <v>0</v>
      </c>
      <c r="O315" s="24">
        <f t="shared" si="186"/>
        <v>0</v>
      </c>
      <c r="P315" s="24">
        <f t="shared" si="186"/>
        <v>0</v>
      </c>
      <c r="Q315" s="24">
        <f t="shared" si="186"/>
        <v>0</v>
      </c>
      <c r="R315" s="24">
        <f t="shared" si="186"/>
        <v>0</v>
      </c>
      <c r="S315" s="24">
        <f t="shared" si="186"/>
        <v>0</v>
      </c>
      <c r="T315" s="24">
        <f t="shared" si="186"/>
        <v>0</v>
      </c>
      <c r="U315" s="24">
        <f t="shared" si="186"/>
        <v>0</v>
      </c>
      <c r="V315" s="24">
        <f t="shared" si="186"/>
        <v>0</v>
      </c>
      <c r="W315" s="24">
        <f t="shared" si="186"/>
        <v>0</v>
      </c>
      <c r="X315" s="24">
        <f t="shared" si="186"/>
        <v>0</v>
      </c>
    </row>
    <row r="316" spans="1:24" s="25" customFormat="1" ht="12.75" hidden="1" customHeight="1">
      <c r="A316" s="20"/>
      <c r="B316" s="30" t="s">
        <v>38</v>
      </c>
      <c r="C316" s="31">
        <v>694</v>
      </c>
      <c r="D316" s="32">
        <v>8</v>
      </c>
      <c r="E316" s="33" t="s">
        <v>20</v>
      </c>
      <c r="F316" s="34">
        <v>4409900</v>
      </c>
      <c r="G316" s="31">
        <v>1</v>
      </c>
      <c r="H316" s="35">
        <f>I316+J316</f>
        <v>483</v>
      </c>
      <c r="I316" s="35"/>
      <c r="J316" s="35">
        <v>483</v>
      </c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</row>
    <row r="317" spans="1:24" s="25" customFormat="1" ht="12.75" hidden="1" customHeight="1">
      <c r="A317" s="20"/>
      <c r="B317" s="37" t="s">
        <v>104</v>
      </c>
      <c r="C317" s="21">
        <v>694</v>
      </c>
      <c r="D317" s="22">
        <v>8</v>
      </c>
      <c r="E317" s="27" t="s">
        <v>20</v>
      </c>
      <c r="F317" s="23">
        <v>4420000</v>
      </c>
      <c r="G317" s="15"/>
      <c r="H317" s="24">
        <f t="shared" ref="H317:J318" si="187">H318</f>
        <v>146</v>
      </c>
      <c r="I317" s="24">
        <f t="shared" si="187"/>
        <v>0</v>
      </c>
      <c r="J317" s="24">
        <f t="shared" si="187"/>
        <v>146</v>
      </c>
      <c r="K317" s="24">
        <f t="shared" ref="K317:X318" si="188">K318</f>
        <v>0</v>
      </c>
      <c r="L317" s="24">
        <f t="shared" si="188"/>
        <v>0</v>
      </c>
      <c r="M317" s="24">
        <f t="shared" si="188"/>
        <v>0</v>
      </c>
      <c r="N317" s="24">
        <f t="shared" si="188"/>
        <v>0</v>
      </c>
      <c r="O317" s="24">
        <f t="shared" si="188"/>
        <v>0</v>
      </c>
      <c r="P317" s="24">
        <f t="shared" si="188"/>
        <v>0</v>
      </c>
      <c r="Q317" s="24">
        <f t="shared" si="188"/>
        <v>0</v>
      </c>
      <c r="R317" s="24">
        <f t="shared" si="188"/>
        <v>0</v>
      </c>
      <c r="S317" s="24">
        <f t="shared" si="188"/>
        <v>0</v>
      </c>
      <c r="T317" s="24">
        <f t="shared" si="188"/>
        <v>0</v>
      </c>
      <c r="U317" s="24">
        <f t="shared" si="188"/>
        <v>0</v>
      </c>
      <c r="V317" s="24">
        <f t="shared" si="188"/>
        <v>0</v>
      </c>
      <c r="W317" s="24">
        <f t="shared" si="188"/>
        <v>0</v>
      </c>
      <c r="X317" s="24">
        <f t="shared" si="188"/>
        <v>0</v>
      </c>
    </row>
    <row r="318" spans="1:24" s="25" customFormat="1" ht="12.75" hidden="1" customHeight="1">
      <c r="A318" s="20"/>
      <c r="B318" s="26" t="s">
        <v>37</v>
      </c>
      <c r="C318" s="21">
        <v>694</v>
      </c>
      <c r="D318" s="22">
        <v>8</v>
      </c>
      <c r="E318" s="27" t="s">
        <v>20</v>
      </c>
      <c r="F318" s="23">
        <v>4429900</v>
      </c>
      <c r="G318" s="21">
        <v>0</v>
      </c>
      <c r="H318" s="24">
        <f t="shared" si="187"/>
        <v>146</v>
      </c>
      <c r="I318" s="24">
        <f t="shared" si="187"/>
        <v>0</v>
      </c>
      <c r="J318" s="24">
        <f t="shared" si="187"/>
        <v>146</v>
      </c>
      <c r="K318" s="24">
        <f t="shared" si="188"/>
        <v>0</v>
      </c>
      <c r="L318" s="24">
        <f t="shared" si="188"/>
        <v>0</v>
      </c>
      <c r="M318" s="24">
        <f t="shared" si="188"/>
        <v>0</v>
      </c>
      <c r="N318" s="24">
        <f t="shared" si="188"/>
        <v>0</v>
      </c>
      <c r="O318" s="24">
        <f t="shared" si="188"/>
        <v>0</v>
      </c>
      <c r="P318" s="24">
        <f t="shared" si="188"/>
        <v>0</v>
      </c>
      <c r="Q318" s="24">
        <f t="shared" si="188"/>
        <v>0</v>
      </c>
      <c r="R318" s="24">
        <f t="shared" si="188"/>
        <v>0</v>
      </c>
      <c r="S318" s="24">
        <f t="shared" si="188"/>
        <v>0</v>
      </c>
      <c r="T318" s="24">
        <f t="shared" si="188"/>
        <v>0</v>
      </c>
      <c r="U318" s="24">
        <f t="shared" si="188"/>
        <v>0</v>
      </c>
      <c r="V318" s="24">
        <f t="shared" si="188"/>
        <v>0</v>
      </c>
      <c r="W318" s="24">
        <f t="shared" si="188"/>
        <v>0</v>
      </c>
      <c r="X318" s="24">
        <f t="shared" si="188"/>
        <v>0</v>
      </c>
    </row>
    <row r="319" spans="1:24" s="25" customFormat="1" ht="12.75" hidden="1" customHeight="1">
      <c r="A319" s="20"/>
      <c r="B319" s="30" t="s">
        <v>38</v>
      </c>
      <c r="C319" s="31">
        <v>694</v>
      </c>
      <c r="D319" s="32">
        <v>8</v>
      </c>
      <c r="E319" s="33" t="s">
        <v>20</v>
      </c>
      <c r="F319" s="34">
        <v>4429900</v>
      </c>
      <c r="G319" s="31">
        <v>1</v>
      </c>
      <c r="H319" s="35">
        <f>I319+J319</f>
        <v>146</v>
      </c>
      <c r="I319" s="35"/>
      <c r="J319" s="35">
        <v>146</v>
      </c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</row>
    <row r="320" spans="1:24" s="40" customFormat="1" ht="12.75" hidden="1" customHeight="1">
      <c r="A320" s="20"/>
      <c r="B320" s="38"/>
      <c r="C320" s="31"/>
      <c r="D320" s="32"/>
      <c r="E320" s="39"/>
      <c r="F320" s="34"/>
      <c r="G320" s="31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s="40" customFormat="1" ht="12.75" hidden="1" customHeight="1">
      <c r="A321" s="20"/>
      <c r="B321" s="75" t="s">
        <v>67</v>
      </c>
      <c r="C321" s="70">
        <v>695</v>
      </c>
      <c r="D321" s="71">
        <v>0</v>
      </c>
      <c r="E321" s="72">
        <v>0</v>
      </c>
      <c r="F321" s="73">
        <v>0</v>
      </c>
      <c r="G321" s="70">
        <v>0</v>
      </c>
      <c r="H321" s="74">
        <f>H322+H329+H334+H338</f>
        <v>1530.6</v>
      </c>
      <c r="I321" s="74">
        <f>I322+I329+I334+I338</f>
        <v>0</v>
      </c>
      <c r="J321" s="74">
        <f>J322+J329+J334+J338</f>
        <v>1530.6</v>
      </c>
      <c r="K321" s="51">
        <f>K322+K329</f>
        <v>0</v>
      </c>
      <c r="L321" s="51">
        <f t="shared" ref="L321:X321" si="189">L322+L329</f>
        <v>0</v>
      </c>
      <c r="M321" s="51">
        <f t="shared" si="189"/>
        <v>0</v>
      </c>
      <c r="N321" s="51">
        <f t="shared" si="189"/>
        <v>0</v>
      </c>
      <c r="O321" s="51">
        <f t="shared" si="189"/>
        <v>0</v>
      </c>
      <c r="P321" s="51">
        <f t="shared" si="189"/>
        <v>0</v>
      </c>
      <c r="Q321" s="51">
        <f t="shared" si="189"/>
        <v>0</v>
      </c>
      <c r="R321" s="51">
        <f t="shared" si="189"/>
        <v>0</v>
      </c>
      <c r="S321" s="51">
        <f t="shared" si="189"/>
        <v>0</v>
      </c>
      <c r="T321" s="51">
        <f t="shared" si="189"/>
        <v>0</v>
      </c>
      <c r="U321" s="51">
        <f t="shared" si="189"/>
        <v>0</v>
      </c>
      <c r="V321" s="51">
        <f t="shared" si="189"/>
        <v>0</v>
      </c>
      <c r="W321" s="51">
        <f t="shared" si="189"/>
        <v>0</v>
      </c>
      <c r="X321" s="51">
        <f t="shared" si="189"/>
        <v>0</v>
      </c>
    </row>
    <row r="322" spans="1:24" s="40" customFormat="1" ht="12.75" customHeight="1">
      <c r="A322" s="20"/>
      <c r="B322" s="62" t="s">
        <v>11</v>
      </c>
      <c r="C322" s="63">
        <v>695</v>
      </c>
      <c r="D322" s="64">
        <v>1</v>
      </c>
      <c r="E322" s="65">
        <v>0</v>
      </c>
      <c r="F322" s="66">
        <v>0</v>
      </c>
      <c r="G322" s="63">
        <v>0</v>
      </c>
      <c r="H322" s="67">
        <f t="shared" ref="H322:J323" si="190">H323</f>
        <v>721.1</v>
      </c>
      <c r="I322" s="67">
        <f t="shared" si="190"/>
        <v>0</v>
      </c>
      <c r="J322" s="67">
        <f t="shared" si="190"/>
        <v>721.1</v>
      </c>
      <c r="K322" s="24">
        <f>K323</f>
        <v>0</v>
      </c>
      <c r="L322" s="24">
        <f t="shared" ref="L322:X323" si="191">L323</f>
        <v>0</v>
      </c>
      <c r="M322" s="24">
        <f t="shared" si="191"/>
        <v>0</v>
      </c>
      <c r="N322" s="24">
        <f t="shared" si="191"/>
        <v>0</v>
      </c>
      <c r="O322" s="24">
        <f t="shared" si="191"/>
        <v>0</v>
      </c>
      <c r="P322" s="24">
        <f t="shared" si="191"/>
        <v>0</v>
      </c>
      <c r="Q322" s="24">
        <f t="shared" si="191"/>
        <v>0</v>
      </c>
      <c r="R322" s="24">
        <f t="shared" si="191"/>
        <v>0</v>
      </c>
      <c r="S322" s="24">
        <f t="shared" si="191"/>
        <v>0</v>
      </c>
      <c r="T322" s="24">
        <f t="shared" si="191"/>
        <v>0</v>
      </c>
      <c r="U322" s="24">
        <f t="shared" si="191"/>
        <v>0</v>
      </c>
      <c r="V322" s="24">
        <f t="shared" si="191"/>
        <v>0</v>
      </c>
      <c r="W322" s="24">
        <f t="shared" si="191"/>
        <v>0</v>
      </c>
      <c r="X322" s="24">
        <f t="shared" si="191"/>
        <v>0</v>
      </c>
    </row>
    <row r="323" spans="1:24" s="40" customFormat="1" ht="36.75" customHeight="1">
      <c r="A323" s="20"/>
      <c r="B323" s="26" t="s">
        <v>52</v>
      </c>
      <c r="C323" s="21">
        <v>695</v>
      </c>
      <c r="D323" s="22">
        <v>1</v>
      </c>
      <c r="E323" s="27" t="s">
        <v>53</v>
      </c>
      <c r="F323" s="23">
        <v>0</v>
      </c>
      <c r="G323" s="21">
        <v>0</v>
      </c>
      <c r="H323" s="24">
        <f t="shared" si="190"/>
        <v>721.1</v>
      </c>
      <c r="I323" s="24">
        <f t="shared" si="190"/>
        <v>0</v>
      </c>
      <c r="J323" s="24">
        <f t="shared" si="190"/>
        <v>721.1</v>
      </c>
      <c r="K323" s="24">
        <f>K324</f>
        <v>0</v>
      </c>
      <c r="L323" s="24">
        <f t="shared" si="191"/>
        <v>0</v>
      </c>
      <c r="M323" s="24">
        <f t="shared" si="191"/>
        <v>0</v>
      </c>
      <c r="N323" s="24">
        <f t="shared" si="191"/>
        <v>0</v>
      </c>
      <c r="O323" s="24">
        <f t="shared" si="191"/>
        <v>0</v>
      </c>
      <c r="P323" s="24">
        <f t="shared" si="191"/>
        <v>0</v>
      </c>
      <c r="Q323" s="24">
        <f t="shared" si="191"/>
        <v>0</v>
      </c>
      <c r="R323" s="24">
        <f t="shared" si="191"/>
        <v>0</v>
      </c>
      <c r="S323" s="24">
        <f t="shared" si="191"/>
        <v>0</v>
      </c>
      <c r="T323" s="24">
        <f t="shared" si="191"/>
        <v>0</v>
      </c>
      <c r="U323" s="24">
        <f t="shared" si="191"/>
        <v>0</v>
      </c>
      <c r="V323" s="24">
        <f t="shared" si="191"/>
        <v>0</v>
      </c>
      <c r="W323" s="24">
        <f t="shared" si="191"/>
        <v>0</v>
      </c>
      <c r="X323" s="24">
        <f t="shared" si="191"/>
        <v>0</v>
      </c>
    </row>
    <row r="324" spans="1:24" s="40" customFormat="1" ht="36.75" customHeight="1">
      <c r="A324" s="20"/>
      <c r="B324" s="28" t="s">
        <v>14</v>
      </c>
      <c r="C324" s="21">
        <v>695</v>
      </c>
      <c r="D324" s="22">
        <v>1</v>
      </c>
      <c r="E324" s="27" t="s">
        <v>53</v>
      </c>
      <c r="F324" s="23">
        <v>20000</v>
      </c>
      <c r="G324" s="21"/>
      <c r="H324" s="24">
        <f>H325+H327</f>
        <v>721.1</v>
      </c>
      <c r="I324" s="24">
        <f>I325+I327</f>
        <v>0</v>
      </c>
      <c r="J324" s="24">
        <f>J325+J327</f>
        <v>721.1</v>
      </c>
      <c r="K324" s="24">
        <f>K325+K327</f>
        <v>0</v>
      </c>
      <c r="L324" s="24">
        <f t="shared" ref="L324:X324" si="192">L325+L327</f>
        <v>0</v>
      </c>
      <c r="M324" s="24">
        <f t="shared" si="192"/>
        <v>0</v>
      </c>
      <c r="N324" s="24">
        <f t="shared" si="192"/>
        <v>0</v>
      </c>
      <c r="O324" s="24">
        <f t="shared" si="192"/>
        <v>0</v>
      </c>
      <c r="P324" s="24">
        <f t="shared" si="192"/>
        <v>0</v>
      </c>
      <c r="Q324" s="24">
        <f t="shared" si="192"/>
        <v>0</v>
      </c>
      <c r="R324" s="24">
        <f t="shared" si="192"/>
        <v>0</v>
      </c>
      <c r="S324" s="24">
        <f t="shared" si="192"/>
        <v>0</v>
      </c>
      <c r="T324" s="24">
        <f t="shared" si="192"/>
        <v>0</v>
      </c>
      <c r="U324" s="24">
        <f t="shared" si="192"/>
        <v>0</v>
      </c>
      <c r="V324" s="24">
        <f t="shared" si="192"/>
        <v>0</v>
      </c>
      <c r="W324" s="24">
        <f t="shared" si="192"/>
        <v>0</v>
      </c>
      <c r="X324" s="24">
        <f t="shared" si="192"/>
        <v>0</v>
      </c>
    </row>
    <row r="325" spans="1:24" s="40" customFormat="1" ht="12.75" customHeight="1">
      <c r="A325" s="20"/>
      <c r="B325" s="26" t="s">
        <v>17</v>
      </c>
      <c r="C325" s="21">
        <v>695</v>
      </c>
      <c r="D325" s="22">
        <v>1</v>
      </c>
      <c r="E325" s="27" t="s">
        <v>53</v>
      </c>
      <c r="F325" s="23">
        <v>20400</v>
      </c>
      <c r="G325" s="21">
        <v>0</v>
      </c>
      <c r="H325" s="24">
        <f>H326</f>
        <v>535.18000000000006</v>
      </c>
      <c r="I325" s="24">
        <f>I326</f>
        <v>0</v>
      </c>
      <c r="J325" s="24">
        <f>J326</f>
        <v>535.18000000000006</v>
      </c>
      <c r="K325" s="24">
        <f>K326</f>
        <v>0</v>
      </c>
      <c r="L325" s="24">
        <f t="shared" ref="L325:X325" si="193">L326</f>
        <v>0</v>
      </c>
      <c r="M325" s="24">
        <f t="shared" si="193"/>
        <v>0</v>
      </c>
      <c r="N325" s="24">
        <f t="shared" si="193"/>
        <v>0</v>
      </c>
      <c r="O325" s="24">
        <f t="shared" si="193"/>
        <v>0</v>
      </c>
      <c r="P325" s="24">
        <f t="shared" si="193"/>
        <v>0</v>
      </c>
      <c r="Q325" s="24">
        <f t="shared" si="193"/>
        <v>0</v>
      </c>
      <c r="R325" s="24">
        <f t="shared" si="193"/>
        <v>0</v>
      </c>
      <c r="S325" s="24">
        <f t="shared" si="193"/>
        <v>0</v>
      </c>
      <c r="T325" s="24">
        <f t="shared" si="193"/>
        <v>0</v>
      </c>
      <c r="U325" s="24">
        <f t="shared" si="193"/>
        <v>0</v>
      </c>
      <c r="V325" s="24">
        <f t="shared" si="193"/>
        <v>0</v>
      </c>
      <c r="W325" s="24">
        <f t="shared" si="193"/>
        <v>0</v>
      </c>
      <c r="X325" s="24">
        <f t="shared" si="193"/>
        <v>0</v>
      </c>
    </row>
    <row r="326" spans="1:24" s="41" customFormat="1" ht="12.75" customHeight="1">
      <c r="A326" s="20"/>
      <c r="B326" s="30" t="s">
        <v>16</v>
      </c>
      <c r="C326" s="31">
        <v>695</v>
      </c>
      <c r="D326" s="32">
        <v>1</v>
      </c>
      <c r="E326" s="33" t="s">
        <v>53</v>
      </c>
      <c r="F326" s="34">
        <v>20400</v>
      </c>
      <c r="G326" s="31">
        <v>500</v>
      </c>
      <c r="H326" s="35">
        <f>I326+J326</f>
        <v>535.18000000000006</v>
      </c>
      <c r="I326" s="35"/>
      <c r="J326" s="35">
        <v>535.18000000000006</v>
      </c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</row>
    <row r="327" spans="1:24" s="40" customFormat="1" ht="24" customHeight="1">
      <c r="A327" s="20"/>
      <c r="B327" s="26" t="s">
        <v>54</v>
      </c>
      <c r="C327" s="21">
        <v>695</v>
      </c>
      <c r="D327" s="22">
        <v>1</v>
      </c>
      <c r="E327" s="27" t="s">
        <v>53</v>
      </c>
      <c r="F327" s="23">
        <v>20800</v>
      </c>
      <c r="G327" s="21">
        <v>0</v>
      </c>
      <c r="H327" s="24">
        <f>H328</f>
        <v>185.92</v>
      </c>
      <c r="I327" s="24">
        <f>I328</f>
        <v>0</v>
      </c>
      <c r="J327" s="24">
        <f>J328</f>
        <v>185.92</v>
      </c>
      <c r="K327" s="24">
        <f>K328</f>
        <v>0</v>
      </c>
      <c r="L327" s="24">
        <f t="shared" ref="L327:X327" si="194">L328</f>
        <v>0</v>
      </c>
      <c r="M327" s="24">
        <f t="shared" si="194"/>
        <v>0</v>
      </c>
      <c r="N327" s="24">
        <f t="shared" si="194"/>
        <v>0</v>
      </c>
      <c r="O327" s="24">
        <f t="shared" si="194"/>
        <v>0</v>
      </c>
      <c r="P327" s="24">
        <f t="shared" si="194"/>
        <v>0</v>
      </c>
      <c r="Q327" s="24">
        <f t="shared" si="194"/>
        <v>0</v>
      </c>
      <c r="R327" s="24">
        <f t="shared" si="194"/>
        <v>0</v>
      </c>
      <c r="S327" s="24">
        <f t="shared" si="194"/>
        <v>0</v>
      </c>
      <c r="T327" s="24">
        <f t="shared" si="194"/>
        <v>0</v>
      </c>
      <c r="U327" s="24">
        <f t="shared" si="194"/>
        <v>0</v>
      </c>
      <c r="V327" s="24">
        <f t="shared" si="194"/>
        <v>0</v>
      </c>
      <c r="W327" s="24">
        <f t="shared" si="194"/>
        <v>0</v>
      </c>
      <c r="X327" s="24">
        <f t="shared" si="194"/>
        <v>0</v>
      </c>
    </row>
    <row r="328" spans="1:24" s="41" customFormat="1" ht="12.75" customHeight="1">
      <c r="A328" s="20"/>
      <c r="B328" s="30" t="s">
        <v>16</v>
      </c>
      <c r="C328" s="31">
        <v>695</v>
      </c>
      <c r="D328" s="32">
        <v>1</v>
      </c>
      <c r="E328" s="33" t="s">
        <v>53</v>
      </c>
      <c r="F328" s="34">
        <v>20800</v>
      </c>
      <c r="G328" s="31">
        <v>500</v>
      </c>
      <c r="H328" s="35">
        <f>I328+J328</f>
        <v>185.92</v>
      </c>
      <c r="I328" s="35"/>
      <c r="J328" s="35">
        <v>185.92</v>
      </c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</row>
    <row r="329" spans="1:24" s="40" customFormat="1" ht="12.75" hidden="1" customHeight="1">
      <c r="A329" s="20"/>
      <c r="B329" s="62" t="s">
        <v>55</v>
      </c>
      <c r="C329" s="63">
        <v>695</v>
      </c>
      <c r="D329" s="64">
        <v>2</v>
      </c>
      <c r="E329" s="65">
        <v>0</v>
      </c>
      <c r="F329" s="66">
        <v>0</v>
      </c>
      <c r="G329" s="63">
        <v>0</v>
      </c>
      <c r="H329" s="67">
        <f t="shared" ref="H329:J332" si="195">H330</f>
        <v>30.9</v>
      </c>
      <c r="I329" s="67">
        <f t="shared" si="195"/>
        <v>0</v>
      </c>
      <c r="J329" s="67">
        <f t="shared" si="195"/>
        <v>30.9</v>
      </c>
      <c r="K329" s="24">
        <f t="shared" ref="K329:X332" si="196">K330</f>
        <v>0</v>
      </c>
      <c r="L329" s="24">
        <f t="shared" si="196"/>
        <v>0</v>
      </c>
      <c r="M329" s="24">
        <f t="shared" si="196"/>
        <v>0</v>
      </c>
      <c r="N329" s="24">
        <f t="shared" si="196"/>
        <v>0</v>
      </c>
      <c r="O329" s="24">
        <f t="shared" si="196"/>
        <v>0</v>
      </c>
      <c r="P329" s="24">
        <f t="shared" si="196"/>
        <v>0</v>
      </c>
      <c r="Q329" s="24">
        <f t="shared" si="196"/>
        <v>0</v>
      </c>
      <c r="R329" s="24">
        <f t="shared" si="196"/>
        <v>0</v>
      </c>
      <c r="S329" s="24">
        <f t="shared" si="196"/>
        <v>0</v>
      </c>
      <c r="T329" s="24">
        <f t="shared" si="196"/>
        <v>0</v>
      </c>
      <c r="U329" s="24">
        <f t="shared" si="196"/>
        <v>0</v>
      </c>
      <c r="V329" s="24">
        <f t="shared" si="196"/>
        <v>0</v>
      </c>
      <c r="W329" s="24">
        <f t="shared" si="196"/>
        <v>0</v>
      </c>
      <c r="X329" s="24">
        <f t="shared" si="196"/>
        <v>0</v>
      </c>
    </row>
    <row r="330" spans="1:24" s="40" customFormat="1" ht="12.75" hidden="1" customHeight="1">
      <c r="A330" s="20"/>
      <c r="B330" s="26" t="s">
        <v>56</v>
      </c>
      <c r="C330" s="21">
        <v>695</v>
      </c>
      <c r="D330" s="22">
        <v>2</v>
      </c>
      <c r="E330" s="27" t="s">
        <v>30</v>
      </c>
      <c r="F330" s="23">
        <v>0</v>
      </c>
      <c r="G330" s="21">
        <v>0</v>
      </c>
      <c r="H330" s="24">
        <f t="shared" si="195"/>
        <v>30.9</v>
      </c>
      <c r="I330" s="24">
        <f t="shared" si="195"/>
        <v>0</v>
      </c>
      <c r="J330" s="24">
        <f t="shared" si="195"/>
        <v>30.9</v>
      </c>
      <c r="K330" s="24">
        <f t="shared" si="196"/>
        <v>0</v>
      </c>
      <c r="L330" s="24">
        <f t="shared" si="196"/>
        <v>0</v>
      </c>
      <c r="M330" s="24">
        <f t="shared" si="196"/>
        <v>0</v>
      </c>
      <c r="N330" s="24">
        <f t="shared" si="196"/>
        <v>0</v>
      </c>
      <c r="O330" s="24">
        <f t="shared" si="196"/>
        <v>0</v>
      </c>
      <c r="P330" s="24">
        <f t="shared" si="196"/>
        <v>0</v>
      </c>
      <c r="Q330" s="24">
        <f t="shared" si="196"/>
        <v>0</v>
      </c>
      <c r="R330" s="24">
        <f t="shared" si="196"/>
        <v>0</v>
      </c>
      <c r="S330" s="24">
        <f t="shared" si="196"/>
        <v>0</v>
      </c>
      <c r="T330" s="24">
        <f t="shared" si="196"/>
        <v>0</v>
      </c>
      <c r="U330" s="24">
        <f t="shared" si="196"/>
        <v>0</v>
      </c>
      <c r="V330" s="24">
        <f t="shared" si="196"/>
        <v>0</v>
      </c>
      <c r="W330" s="24">
        <f t="shared" si="196"/>
        <v>0</v>
      </c>
      <c r="X330" s="24">
        <f t="shared" si="196"/>
        <v>0</v>
      </c>
    </row>
    <row r="331" spans="1:24" s="40" customFormat="1" ht="12.75" hidden="1" customHeight="1">
      <c r="A331" s="20"/>
      <c r="B331" s="37" t="s">
        <v>57</v>
      </c>
      <c r="C331" s="21">
        <v>695</v>
      </c>
      <c r="D331" s="22">
        <v>2</v>
      </c>
      <c r="E331" s="27" t="s">
        <v>30</v>
      </c>
      <c r="F331" s="23">
        <v>10000</v>
      </c>
      <c r="G331" s="21"/>
      <c r="H331" s="24">
        <f t="shared" si="195"/>
        <v>30.9</v>
      </c>
      <c r="I331" s="24">
        <f t="shared" si="195"/>
        <v>0</v>
      </c>
      <c r="J331" s="24">
        <f t="shared" si="195"/>
        <v>30.9</v>
      </c>
      <c r="K331" s="24">
        <f t="shared" si="196"/>
        <v>0</v>
      </c>
      <c r="L331" s="24">
        <f t="shared" si="196"/>
        <v>0</v>
      </c>
      <c r="M331" s="24">
        <f t="shared" si="196"/>
        <v>0</v>
      </c>
      <c r="N331" s="24">
        <f t="shared" si="196"/>
        <v>0</v>
      </c>
      <c r="O331" s="24">
        <f t="shared" si="196"/>
        <v>0</v>
      </c>
      <c r="P331" s="24">
        <f t="shared" si="196"/>
        <v>0</v>
      </c>
      <c r="Q331" s="24">
        <f t="shared" si="196"/>
        <v>0</v>
      </c>
      <c r="R331" s="24">
        <f t="shared" si="196"/>
        <v>0</v>
      </c>
      <c r="S331" s="24">
        <f t="shared" si="196"/>
        <v>0</v>
      </c>
      <c r="T331" s="24">
        <f t="shared" si="196"/>
        <v>0</v>
      </c>
      <c r="U331" s="24">
        <f t="shared" si="196"/>
        <v>0</v>
      </c>
      <c r="V331" s="24">
        <f t="shared" si="196"/>
        <v>0</v>
      </c>
      <c r="W331" s="24">
        <f t="shared" si="196"/>
        <v>0</v>
      </c>
      <c r="X331" s="24">
        <f t="shared" si="196"/>
        <v>0</v>
      </c>
    </row>
    <row r="332" spans="1:24" s="40" customFormat="1" ht="24.75" hidden="1" customHeight="1">
      <c r="A332" s="20"/>
      <c r="B332" s="26" t="s">
        <v>58</v>
      </c>
      <c r="C332" s="21">
        <v>695</v>
      </c>
      <c r="D332" s="22">
        <v>2</v>
      </c>
      <c r="E332" s="27" t="s">
        <v>30</v>
      </c>
      <c r="F332" s="23">
        <v>13600</v>
      </c>
      <c r="G332" s="21">
        <v>0</v>
      </c>
      <c r="H332" s="24">
        <f t="shared" si="195"/>
        <v>30.9</v>
      </c>
      <c r="I332" s="24">
        <f t="shared" si="195"/>
        <v>0</v>
      </c>
      <c r="J332" s="24">
        <f t="shared" si="195"/>
        <v>30.9</v>
      </c>
      <c r="K332" s="24">
        <f t="shared" si="196"/>
        <v>0</v>
      </c>
      <c r="L332" s="24">
        <f t="shared" si="196"/>
        <v>0</v>
      </c>
      <c r="M332" s="24">
        <f t="shared" si="196"/>
        <v>0</v>
      </c>
      <c r="N332" s="24">
        <f t="shared" si="196"/>
        <v>0</v>
      </c>
      <c r="O332" s="24">
        <f t="shared" si="196"/>
        <v>0</v>
      </c>
      <c r="P332" s="24">
        <f t="shared" si="196"/>
        <v>0</v>
      </c>
      <c r="Q332" s="24">
        <f t="shared" si="196"/>
        <v>0</v>
      </c>
      <c r="R332" s="24">
        <f t="shared" si="196"/>
        <v>0</v>
      </c>
      <c r="S332" s="24">
        <f t="shared" si="196"/>
        <v>0</v>
      </c>
      <c r="T332" s="24">
        <f t="shared" si="196"/>
        <v>0</v>
      </c>
      <c r="U332" s="24">
        <f t="shared" si="196"/>
        <v>0</v>
      </c>
      <c r="V332" s="24">
        <f t="shared" si="196"/>
        <v>0</v>
      </c>
      <c r="W332" s="24">
        <f t="shared" si="196"/>
        <v>0</v>
      </c>
      <c r="X332" s="24">
        <f t="shared" si="196"/>
        <v>0</v>
      </c>
    </row>
    <row r="333" spans="1:24" s="41" customFormat="1" ht="12.75" hidden="1" customHeight="1">
      <c r="A333" s="20"/>
      <c r="B333" s="30" t="s">
        <v>16</v>
      </c>
      <c r="C333" s="31">
        <v>695</v>
      </c>
      <c r="D333" s="32">
        <v>2</v>
      </c>
      <c r="E333" s="33" t="s">
        <v>30</v>
      </c>
      <c r="F333" s="34">
        <v>13600</v>
      </c>
      <c r="G333" s="31">
        <v>500</v>
      </c>
      <c r="H333" s="35">
        <f>I333+J333</f>
        <v>30.9</v>
      </c>
      <c r="I333" s="35"/>
      <c r="J333" s="35">
        <v>30.9</v>
      </c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</row>
    <row r="334" spans="1:24" s="40" customFormat="1" hidden="1">
      <c r="A334" s="20"/>
      <c r="B334" s="62" t="s">
        <v>18</v>
      </c>
      <c r="C334" s="63">
        <v>695</v>
      </c>
      <c r="D334" s="64">
        <v>5</v>
      </c>
      <c r="E334" s="65">
        <v>0</v>
      </c>
      <c r="F334" s="66">
        <v>0</v>
      </c>
      <c r="G334" s="63">
        <v>0</v>
      </c>
      <c r="H334" s="67">
        <f t="shared" ref="H334:I336" si="197">H335</f>
        <v>37.799999999999997</v>
      </c>
      <c r="I334" s="67">
        <f t="shared" si="197"/>
        <v>0</v>
      </c>
      <c r="J334" s="67">
        <f>J335</f>
        <v>37.799999999999997</v>
      </c>
      <c r="K334" s="24">
        <f>K335+K341+K347</f>
        <v>0</v>
      </c>
      <c r="L334" s="24">
        <f t="shared" ref="L334:X334" si="198">L335+L341+L347</f>
        <v>0</v>
      </c>
      <c r="M334" s="24">
        <f t="shared" si="198"/>
        <v>0</v>
      </c>
      <c r="N334" s="24">
        <f t="shared" si="198"/>
        <v>0</v>
      </c>
      <c r="O334" s="24">
        <f t="shared" si="198"/>
        <v>0</v>
      </c>
      <c r="P334" s="24">
        <f t="shared" si="198"/>
        <v>0</v>
      </c>
      <c r="Q334" s="24">
        <f t="shared" si="198"/>
        <v>0</v>
      </c>
      <c r="R334" s="24">
        <f t="shared" si="198"/>
        <v>0</v>
      </c>
      <c r="S334" s="24">
        <f t="shared" si="198"/>
        <v>0</v>
      </c>
      <c r="T334" s="24">
        <f t="shared" si="198"/>
        <v>0</v>
      </c>
      <c r="U334" s="24">
        <f t="shared" si="198"/>
        <v>0</v>
      </c>
      <c r="V334" s="24">
        <f t="shared" si="198"/>
        <v>0</v>
      </c>
      <c r="W334" s="24">
        <f t="shared" si="198"/>
        <v>0</v>
      </c>
      <c r="X334" s="24">
        <f t="shared" si="198"/>
        <v>0</v>
      </c>
    </row>
    <row r="335" spans="1:24" s="25" customFormat="1" hidden="1">
      <c r="A335" s="20"/>
      <c r="B335" s="26" t="s">
        <v>25</v>
      </c>
      <c r="C335" s="21">
        <v>695</v>
      </c>
      <c r="D335" s="22">
        <v>5</v>
      </c>
      <c r="E335" s="27" t="s">
        <v>13</v>
      </c>
      <c r="F335" s="23">
        <v>0</v>
      </c>
      <c r="G335" s="21">
        <v>0</v>
      </c>
      <c r="H335" s="24">
        <f t="shared" si="197"/>
        <v>37.799999999999997</v>
      </c>
      <c r="I335" s="24">
        <f t="shared" si="197"/>
        <v>0</v>
      </c>
      <c r="J335" s="24">
        <f>J336</f>
        <v>37.799999999999997</v>
      </c>
      <c r="K335" s="24">
        <f>K336</f>
        <v>0</v>
      </c>
      <c r="L335" s="24">
        <f t="shared" ref="L335:X336" si="199">L336</f>
        <v>0</v>
      </c>
      <c r="M335" s="24">
        <f t="shared" si="199"/>
        <v>0</v>
      </c>
      <c r="N335" s="24">
        <f t="shared" si="199"/>
        <v>0</v>
      </c>
      <c r="O335" s="24">
        <f t="shared" si="199"/>
        <v>0</v>
      </c>
      <c r="P335" s="24">
        <f t="shared" si="199"/>
        <v>0</v>
      </c>
      <c r="Q335" s="24">
        <f t="shared" si="199"/>
        <v>0</v>
      </c>
      <c r="R335" s="24">
        <f t="shared" si="199"/>
        <v>0</v>
      </c>
      <c r="S335" s="24">
        <f t="shared" si="199"/>
        <v>0</v>
      </c>
      <c r="T335" s="24">
        <f t="shared" si="199"/>
        <v>0</v>
      </c>
      <c r="U335" s="24">
        <f t="shared" si="199"/>
        <v>0</v>
      </c>
      <c r="V335" s="24">
        <f t="shared" si="199"/>
        <v>0</v>
      </c>
      <c r="W335" s="24">
        <f t="shared" si="199"/>
        <v>0</v>
      </c>
      <c r="X335" s="24">
        <f t="shared" si="199"/>
        <v>0</v>
      </c>
    </row>
    <row r="336" spans="1:24" s="25" customFormat="1" ht="12.75" hidden="1" customHeight="1">
      <c r="A336" s="20"/>
      <c r="B336" s="26" t="s">
        <v>28</v>
      </c>
      <c r="C336" s="21">
        <v>695</v>
      </c>
      <c r="D336" s="22">
        <v>5</v>
      </c>
      <c r="E336" s="27" t="s">
        <v>13</v>
      </c>
      <c r="F336" s="23">
        <v>3510500</v>
      </c>
      <c r="G336" s="21">
        <v>0</v>
      </c>
      <c r="H336" s="24">
        <f t="shared" si="197"/>
        <v>37.799999999999997</v>
      </c>
      <c r="I336" s="24">
        <f t="shared" si="197"/>
        <v>0</v>
      </c>
      <c r="J336" s="24">
        <f>J337</f>
        <v>37.799999999999997</v>
      </c>
      <c r="K336" s="24">
        <f>K337</f>
        <v>0</v>
      </c>
      <c r="L336" s="24">
        <f t="shared" si="199"/>
        <v>0</v>
      </c>
      <c r="M336" s="24">
        <f t="shared" si="199"/>
        <v>0</v>
      </c>
      <c r="N336" s="24">
        <f t="shared" si="199"/>
        <v>0</v>
      </c>
      <c r="O336" s="24">
        <f t="shared" si="199"/>
        <v>0</v>
      </c>
      <c r="P336" s="24">
        <f t="shared" si="199"/>
        <v>0</v>
      </c>
      <c r="Q336" s="24">
        <f t="shared" si="199"/>
        <v>0</v>
      </c>
      <c r="R336" s="24">
        <f t="shared" si="199"/>
        <v>0</v>
      </c>
      <c r="S336" s="24">
        <f t="shared" si="199"/>
        <v>0</v>
      </c>
      <c r="T336" s="24">
        <f t="shared" si="199"/>
        <v>0</v>
      </c>
      <c r="U336" s="24">
        <f t="shared" si="199"/>
        <v>0</v>
      </c>
      <c r="V336" s="24">
        <f t="shared" si="199"/>
        <v>0</v>
      </c>
      <c r="W336" s="24">
        <f t="shared" si="199"/>
        <v>0</v>
      </c>
      <c r="X336" s="24">
        <f t="shared" si="199"/>
        <v>0</v>
      </c>
    </row>
    <row r="337" spans="1:24" s="36" customFormat="1" ht="12.75" hidden="1" customHeight="1">
      <c r="A337" s="20"/>
      <c r="B337" s="30" t="s">
        <v>23</v>
      </c>
      <c r="C337" s="31">
        <v>695</v>
      </c>
      <c r="D337" s="32">
        <v>5</v>
      </c>
      <c r="E337" s="33" t="s">
        <v>13</v>
      </c>
      <c r="F337" s="34">
        <v>3510500</v>
      </c>
      <c r="G337" s="31">
        <v>6</v>
      </c>
      <c r="H337" s="35">
        <f>I337+J337</f>
        <v>37.799999999999997</v>
      </c>
      <c r="I337" s="35"/>
      <c r="J337" s="35">
        <v>37.799999999999997</v>
      </c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</row>
    <row r="338" spans="1:24" s="40" customFormat="1" ht="12.75" hidden="1" customHeight="1">
      <c r="A338" s="20"/>
      <c r="B338" s="62" t="s">
        <v>41</v>
      </c>
      <c r="C338" s="63">
        <v>695</v>
      </c>
      <c r="D338" s="64">
        <v>8</v>
      </c>
      <c r="E338" s="68"/>
      <c r="F338" s="66">
        <v>0</v>
      </c>
      <c r="G338" s="63">
        <v>0</v>
      </c>
      <c r="H338" s="67">
        <f>H339</f>
        <v>740.8</v>
      </c>
      <c r="I338" s="67">
        <f>I339</f>
        <v>0</v>
      </c>
      <c r="J338" s="67">
        <f>J339</f>
        <v>740.8</v>
      </c>
      <c r="K338" s="24">
        <f t="shared" ref="K338:X338" si="200">K339+K516</f>
        <v>0</v>
      </c>
      <c r="L338" s="24">
        <f t="shared" si="200"/>
        <v>0</v>
      </c>
      <c r="M338" s="24">
        <f t="shared" si="200"/>
        <v>0</v>
      </c>
      <c r="N338" s="24">
        <f t="shared" si="200"/>
        <v>0</v>
      </c>
      <c r="O338" s="24">
        <f t="shared" si="200"/>
        <v>0</v>
      </c>
      <c r="P338" s="24">
        <f t="shared" si="200"/>
        <v>0</v>
      </c>
      <c r="Q338" s="24">
        <f t="shared" si="200"/>
        <v>0</v>
      </c>
      <c r="R338" s="24">
        <f t="shared" si="200"/>
        <v>0</v>
      </c>
      <c r="S338" s="24">
        <f t="shared" si="200"/>
        <v>0</v>
      </c>
      <c r="T338" s="24">
        <f t="shared" si="200"/>
        <v>0</v>
      </c>
      <c r="U338" s="24">
        <f t="shared" si="200"/>
        <v>0</v>
      </c>
      <c r="V338" s="24">
        <f t="shared" si="200"/>
        <v>0</v>
      </c>
      <c r="W338" s="24">
        <f t="shared" si="200"/>
        <v>0</v>
      </c>
      <c r="X338" s="24">
        <f t="shared" si="200"/>
        <v>0</v>
      </c>
    </row>
    <row r="339" spans="1:24" s="25" customFormat="1" ht="12.75" hidden="1" customHeight="1">
      <c r="A339" s="20"/>
      <c r="B339" s="26" t="s">
        <v>42</v>
      </c>
      <c r="C339" s="21">
        <v>695</v>
      </c>
      <c r="D339" s="22">
        <v>8</v>
      </c>
      <c r="E339" s="27" t="s">
        <v>20</v>
      </c>
      <c r="F339" s="23">
        <v>0</v>
      </c>
      <c r="G339" s="21">
        <v>0</v>
      </c>
      <c r="H339" s="24">
        <f>H340+H343</f>
        <v>740.8</v>
      </c>
      <c r="I339" s="24">
        <f>I340+I343</f>
        <v>0</v>
      </c>
      <c r="J339" s="24">
        <f>J340+J343</f>
        <v>740.8</v>
      </c>
      <c r="K339" s="24">
        <f t="shared" ref="K339:X339" si="201">K346+K349+K513</f>
        <v>0</v>
      </c>
      <c r="L339" s="24">
        <f t="shared" si="201"/>
        <v>0</v>
      </c>
      <c r="M339" s="24">
        <f t="shared" si="201"/>
        <v>0</v>
      </c>
      <c r="N339" s="24">
        <f t="shared" si="201"/>
        <v>0</v>
      </c>
      <c r="O339" s="24">
        <f t="shared" si="201"/>
        <v>0</v>
      </c>
      <c r="P339" s="24">
        <f t="shared" si="201"/>
        <v>0</v>
      </c>
      <c r="Q339" s="24">
        <f t="shared" si="201"/>
        <v>0</v>
      </c>
      <c r="R339" s="24">
        <f t="shared" si="201"/>
        <v>0</v>
      </c>
      <c r="S339" s="24">
        <f t="shared" si="201"/>
        <v>0</v>
      </c>
      <c r="T339" s="24">
        <f t="shared" si="201"/>
        <v>0</v>
      </c>
      <c r="U339" s="24">
        <f t="shared" si="201"/>
        <v>0</v>
      </c>
      <c r="V339" s="24">
        <f t="shared" si="201"/>
        <v>0</v>
      </c>
      <c r="W339" s="24">
        <f t="shared" si="201"/>
        <v>0</v>
      </c>
      <c r="X339" s="24">
        <f t="shared" si="201"/>
        <v>0</v>
      </c>
    </row>
    <row r="340" spans="1:24" s="25" customFormat="1" ht="25.5" hidden="1" customHeight="1">
      <c r="A340" s="20"/>
      <c r="B340" s="37" t="s">
        <v>103</v>
      </c>
      <c r="C340" s="21">
        <v>695</v>
      </c>
      <c r="D340" s="22">
        <v>8</v>
      </c>
      <c r="E340" s="27" t="s">
        <v>20</v>
      </c>
      <c r="F340" s="23">
        <v>4400000</v>
      </c>
      <c r="G340" s="21"/>
      <c r="H340" s="24">
        <f t="shared" ref="H340:J341" si="202">H341</f>
        <v>552.29999999999995</v>
      </c>
      <c r="I340" s="24">
        <f t="shared" si="202"/>
        <v>0</v>
      </c>
      <c r="J340" s="24">
        <f t="shared" si="202"/>
        <v>552.29999999999995</v>
      </c>
      <c r="K340" s="24">
        <f t="shared" ref="K340:X341" si="203">K341</f>
        <v>0</v>
      </c>
      <c r="L340" s="24">
        <f t="shared" si="203"/>
        <v>0</v>
      </c>
      <c r="M340" s="24">
        <f t="shared" si="203"/>
        <v>0</v>
      </c>
      <c r="N340" s="24">
        <f t="shared" si="203"/>
        <v>0</v>
      </c>
      <c r="O340" s="24">
        <f t="shared" si="203"/>
        <v>0</v>
      </c>
      <c r="P340" s="24">
        <f t="shared" si="203"/>
        <v>0</v>
      </c>
      <c r="Q340" s="24">
        <f t="shared" si="203"/>
        <v>0</v>
      </c>
      <c r="R340" s="24">
        <f t="shared" si="203"/>
        <v>0</v>
      </c>
      <c r="S340" s="24">
        <f t="shared" si="203"/>
        <v>0</v>
      </c>
      <c r="T340" s="24">
        <f t="shared" si="203"/>
        <v>0</v>
      </c>
      <c r="U340" s="24">
        <f t="shared" si="203"/>
        <v>0</v>
      </c>
      <c r="V340" s="24">
        <f t="shared" si="203"/>
        <v>0</v>
      </c>
      <c r="W340" s="24">
        <f t="shared" si="203"/>
        <v>0</v>
      </c>
      <c r="X340" s="24">
        <f t="shared" si="203"/>
        <v>0</v>
      </c>
    </row>
    <row r="341" spans="1:24" s="25" customFormat="1" ht="12.75" hidden="1" customHeight="1">
      <c r="A341" s="20"/>
      <c r="B341" s="26" t="s">
        <v>37</v>
      </c>
      <c r="C341" s="21">
        <v>695</v>
      </c>
      <c r="D341" s="22">
        <v>8</v>
      </c>
      <c r="E341" s="27" t="s">
        <v>20</v>
      </c>
      <c r="F341" s="23">
        <v>4409900</v>
      </c>
      <c r="G341" s="21">
        <v>0</v>
      </c>
      <c r="H341" s="24">
        <f t="shared" si="202"/>
        <v>552.29999999999995</v>
      </c>
      <c r="I341" s="24">
        <f t="shared" si="202"/>
        <v>0</v>
      </c>
      <c r="J341" s="24">
        <f t="shared" si="202"/>
        <v>552.29999999999995</v>
      </c>
      <c r="K341" s="24">
        <f t="shared" si="203"/>
        <v>0</v>
      </c>
      <c r="L341" s="24">
        <f t="shared" si="203"/>
        <v>0</v>
      </c>
      <c r="M341" s="24">
        <f t="shared" si="203"/>
        <v>0</v>
      </c>
      <c r="N341" s="24">
        <f t="shared" si="203"/>
        <v>0</v>
      </c>
      <c r="O341" s="24">
        <f t="shared" si="203"/>
        <v>0</v>
      </c>
      <c r="P341" s="24">
        <f t="shared" si="203"/>
        <v>0</v>
      </c>
      <c r="Q341" s="24">
        <f t="shared" si="203"/>
        <v>0</v>
      </c>
      <c r="R341" s="24">
        <f t="shared" si="203"/>
        <v>0</v>
      </c>
      <c r="S341" s="24">
        <f t="shared" si="203"/>
        <v>0</v>
      </c>
      <c r="T341" s="24">
        <f t="shared" si="203"/>
        <v>0</v>
      </c>
      <c r="U341" s="24">
        <f t="shared" si="203"/>
        <v>0</v>
      </c>
      <c r="V341" s="24">
        <f t="shared" si="203"/>
        <v>0</v>
      </c>
      <c r="W341" s="24">
        <f t="shared" si="203"/>
        <v>0</v>
      </c>
      <c r="X341" s="24">
        <f t="shared" si="203"/>
        <v>0</v>
      </c>
    </row>
    <row r="342" spans="1:24" s="25" customFormat="1" ht="12.75" hidden="1" customHeight="1">
      <c r="A342" s="20"/>
      <c r="B342" s="30" t="s">
        <v>38</v>
      </c>
      <c r="C342" s="31">
        <v>695</v>
      </c>
      <c r="D342" s="32">
        <v>8</v>
      </c>
      <c r="E342" s="33" t="s">
        <v>20</v>
      </c>
      <c r="F342" s="34">
        <v>4409900</v>
      </c>
      <c r="G342" s="31">
        <v>1</v>
      </c>
      <c r="H342" s="35">
        <f>I342+J342</f>
        <v>552.29999999999995</v>
      </c>
      <c r="I342" s="35"/>
      <c r="J342" s="35">
        <v>552.29999999999995</v>
      </c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</row>
    <row r="343" spans="1:24" s="25" customFormat="1" ht="12.75" hidden="1" customHeight="1">
      <c r="A343" s="20"/>
      <c r="B343" s="37" t="s">
        <v>104</v>
      </c>
      <c r="C343" s="21">
        <v>695</v>
      </c>
      <c r="D343" s="22">
        <v>8</v>
      </c>
      <c r="E343" s="27" t="s">
        <v>20</v>
      </c>
      <c r="F343" s="23">
        <v>4420000</v>
      </c>
      <c r="G343" s="15"/>
      <c r="H343" s="24">
        <f t="shared" ref="H343:J344" si="204">H344</f>
        <v>188.5</v>
      </c>
      <c r="I343" s="24">
        <f t="shared" si="204"/>
        <v>0</v>
      </c>
      <c r="J343" s="24">
        <f t="shared" si="204"/>
        <v>188.5</v>
      </c>
      <c r="K343" s="24">
        <f t="shared" ref="K343:X344" si="205">K344</f>
        <v>0</v>
      </c>
      <c r="L343" s="24">
        <f t="shared" si="205"/>
        <v>0</v>
      </c>
      <c r="M343" s="24">
        <f t="shared" si="205"/>
        <v>0</v>
      </c>
      <c r="N343" s="24">
        <f t="shared" si="205"/>
        <v>0</v>
      </c>
      <c r="O343" s="24">
        <f t="shared" si="205"/>
        <v>0</v>
      </c>
      <c r="P343" s="24">
        <f t="shared" si="205"/>
        <v>0</v>
      </c>
      <c r="Q343" s="24">
        <f t="shared" si="205"/>
        <v>0</v>
      </c>
      <c r="R343" s="24">
        <f t="shared" si="205"/>
        <v>0</v>
      </c>
      <c r="S343" s="24">
        <f t="shared" si="205"/>
        <v>0</v>
      </c>
      <c r="T343" s="24">
        <f t="shared" si="205"/>
        <v>0</v>
      </c>
      <c r="U343" s="24">
        <f t="shared" si="205"/>
        <v>0</v>
      </c>
      <c r="V343" s="24">
        <f t="shared" si="205"/>
        <v>0</v>
      </c>
      <c r="W343" s="24">
        <f t="shared" si="205"/>
        <v>0</v>
      </c>
      <c r="X343" s="24">
        <f t="shared" si="205"/>
        <v>0</v>
      </c>
    </row>
    <row r="344" spans="1:24" s="25" customFormat="1" ht="12.75" hidden="1" customHeight="1">
      <c r="A344" s="20"/>
      <c r="B344" s="26" t="s">
        <v>37</v>
      </c>
      <c r="C344" s="21">
        <v>695</v>
      </c>
      <c r="D344" s="22">
        <v>8</v>
      </c>
      <c r="E344" s="27" t="s">
        <v>20</v>
      </c>
      <c r="F344" s="23">
        <v>4429900</v>
      </c>
      <c r="G344" s="21">
        <v>0</v>
      </c>
      <c r="H344" s="24">
        <f t="shared" si="204"/>
        <v>188.5</v>
      </c>
      <c r="I344" s="24">
        <f t="shared" si="204"/>
        <v>0</v>
      </c>
      <c r="J344" s="24">
        <f t="shared" si="204"/>
        <v>188.5</v>
      </c>
      <c r="K344" s="24">
        <f t="shared" si="205"/>
        <v>0</v>
      </c>
      <c r="L344" s="24">
        <f t="shared" si="205"/>
        <v>0</v>
      </c>
      <c r="M344" s="24">
        <f t="shared" si="205"/>
        <v>0</v>
      </c>
      <c r="N344" s="24">
        <f t="shared" si="205"/>
        <v>0</v>
      </c>
      <c r="O344" s="24">
        <f t="shared" si="205"/>
        <v>0</v>
      </c>
      <c r="P344" s="24">
        <f t="shared" si="205"/>
        <v>0</v>
      </c>
      <c r="Q344" s="24">
        <f t="shared" si="205"/>
        <v>0</v>
      </c>
      <c r="R344" s="24">
        <f t="shared" si="205"/>
        <v>0</v>
      </c>
      <c r="S344" s="24">
        <f t="shared" si="205"/>
        <v>0</v>
      </c>
      <c r="T344" s="24">
        <f t="shared" si="205"/>
        <v>0</v>
      </c>
      <c r="U344" s="24">
        <f t="shared" si="205"/>
        <v>0</v>
      </c>
      <c r="V344" s="24">
        <f t="shared" si="205"/>
        <v>0</v>
      </c>
      <c r="W344" s="24">
        <f t="shared" si="205"/>
        <v>0</v>
      </c>
      <c r="X344" s="24">
        <f t="shared" si="205"/>
        <v>0</v>
      </c>
    </row>
    <row r="345" spans="1:24" s="25" customFormat="1" ht="12.75" hidden="1" customHeight="1">
      <c r="A345" s="20"/>
      <c r="B345" s="30" t="s">
        <v>38</v>
      </c>
      <c r="C345" s="31">
        <v>695</v>
      </c>
      <c r="D345" s="32">
        <v>8</v>
      </c>
      <c r="E345" s="33" t="s">
        <v>20</v>
      </c>
      <c r="F345" s="34">
        <v>4429900</v>
      </c>
      <c r="G345" s="31">
        <v>1</v>
      </c>
      <c r="H345" s="35">
        <f>I345+J345</f>
        <v>188.5</v>
      </c>
      <c r="I345" s="35"/>
      <c r="J345" s="35">
        <v>188.5</v>
      </c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</row>
    <row r="346" spans="1:24" s="40" customFormat="1" ht="12.75" hidden="1" customHeight="1">
      <c r="A346" s="20"/>
      <c r="B346" s="38"/>
      <c r="C346" s="31"/>
      <c r="D346" s="32"/>
      <c r="E346" s="39"/>
      <c r="F346" s="34"/>
      <c r="G346" s="31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s="40" customFormat="1" ht="12.75" hidden="1" customHeight="1">
      <c r="A347" s="20"/>
      <c r="B347" s="75" t="s">
        <v>68</v>
      </c>
      <c r="C347" s="70">
        <v>696</v>
      </c>
      <c r="D347" s="71">
        <v>0</v>
      </c>
      <c r="E347" s="72">
        <v>0</v>
      </c>
      <c r="F347" s="73">
        <v>0</v>
      </c>
      <c r="G347" s="70">
        <v>0</v>
      </c>
      <c r="H347" s="74">
        <f>H348+H355+H360+H364</f>
        <v>1458.8</v>
      </c>
      <c r="I347" s="74">
        <f>I348+I355+I360+I364</f>
        <v>0</v>
      </c>
      <c r="J347" s="74">
        <f>J348+J355+J360+J364</f>
        <v>1458.8</v>
      </c>
      <c r="K347" s="51">
        <f>K348+K355</f>
        <v>0</v>
      </c>
      <c r="L347" s="51">
        <f t="shared" ref="L347:X347" si="206">L348+L355</f>
        <v>0</v>
      </c>
      <c r="M347" s="51">
        <f t="shared" si="206"/>
        <v>0</v>
      </c>
      <c r="N347" s="51">
        <f t="shared" si="206"/>
        <v>0</v>
      </c>
      <c r="O347" s="51">
        <f t="shared" si="206"/>
        <v>0</v>
      </c>
      <c r="P347" s="51">
        <f t="shared" si="206"/>
        <v>0</v>
      </c>
      <c r="Q347" s="51">
        <f t="shared" si="206"/>
        <v>0</v>
      </c>
      <c r="R347" s="51">
        <f t="shared" si="206"/>
        <v>0</v>
      </c>
      <c r="S347" s="51">
        <f t="shared" si="206"/>
        <v>0</v>
      </c>
      <c r="T347" s="51">
        <f t="shared" si="206"/>
        <v>0</v>
      </c>
      <c r="U347" s="51">
        <f t="shared" si="206"/>
        <v>0</v>
      </c>
      <c r="V347" s="51">
        <f t="shared" si="206"/>
        <v>0</v>
      </c>
      <c r="W347" s="51">
        <f t="shared" si="206"/>
        <v>0</v>
      </c>
      <c r="X347" s="51">
        <f t="shared" si="206"/>
        <v>0</v>
      </c>
    </row>
    <row r="348" spans="1:24" s="40" customFormat="1" ht="12.75" customHeight="1">
      <c r="A348" s="20"/>
      <c r="B348" s="62" t="s">
        <v>11</v>
      </c>
      <c r="C348" s="63">
        <v>696</v>
      </c>
      <c r="D348" s="64">
        <v>1</v>
      </c>
      <c r="E348" s="65">
        <v>0</v>
      </c>
      <c r="F348" s="66">
        <v>0</v>
      </c>
      <c r="G348" s="63">
        <v>0</v>
      </c>
      <c r="H348" s="67">
        <f t="shared" ref="H348:J349" si="207">H349</f>
        <v>971.7</v>
      </c>
      <c r="I348" s="67">
        <f t="shared" si="207"/>
        <v>0</v>
      </c>
      <c r="J348" s="67">
        <f t="shared" si="207"/>
        <v>971.7</v>
      </c>
      <c r="K348" s="24">
        <f>K349</f>
        <v>0</v>
      </c>
      <c r="L348" s="24">
        <f t="shared" ref="L348:X349" si="208">L349</f>
        <v>0</v>
      </c>
      <c r="M348" s="24">
        <f t="shared" si="208"/>
        <v>0</v>
      </c>
      <c r="N348" s="24">
        <f t="shared" si="208"/>
        <v>0</v>
      </c>
      <c r="O348" s="24">
        <f t="shared" si="208"/>
        <v>0</v>
      </c>
      <c r="P348" s="24">
        <f t="shared" si="208"/>
        <v>0</v>
      </c>
      <c r="Q348" s="24">
        <f t="shared" si="208"/>
        <v>0</v>
      </c>
      <c r="R348" s="24">
        <f t="shared" si="208"/>
        <v>0</v>
      </c>
      <c r="S348" s="24">
        <f t="shared" si="208"/>
        <v>0</v>
      </c>
      <c r="T348" s="24">
        <f t="shared" si="208"/>
        <v>0</v>
      </c>
      <c r="U348" s="24">
        <f t="shared" si="208"/>
        <v>0</v>
      </c>
      <c r="V348" s="24">
        <f t="shared" si="208"/>
        <v>0</v>
      </c>
      <c r="W348" s="24">
        <f t="shared" si="208"/>
        <v>0</v>
      </c>
      <c r="X348" s="24">
        <f t="shared" si="208"/>
        <v>0</v>
      </c>
    </row>
    <row r="349" spans="1:24" s="40" customFormat="1" ht="39" customHeight="1">
      <c r="A349" s="20"/>
      <c r="B349" s="26" t="s">
        <v>52</v>
      </c>
      <c r="C349" s="21">
        <v>696</v>
      </c>
      <c r="D349" s="22">
        <v>1</v>
      </c>
      <c r="E349" s="27" t="s">
        <v>53</v>
      </c>
      <c r="F349" s="23">
        <v>0</v>
      </c>
      <c r="G349" s="21">
        <v>0</v>
      </c>
      <c r="H349" s="24">
        <f t="shared" si="207"/>
        <v>971.7</v>
      </c>
      <c r="I349" s="24">
        <f t="shared" si="207"/>
        <v>0</v>
      </c>
      <c r="J349" s="24">
        <f t="shared" si="207"/>
        <v>971.7</v>
      </c>
      <c r="K349" s="24">
        <f>K350</f>
        <v>0</v>
      </c>
      <c r="L349" s="24">
        <f t="shared" si="208"/>
        <v>0</v>
      </c>
      <c r="M349" s="24">
        <f t="shared" si="208"/>
        <v>0</v>
      </c>
      <c r="N349" s="24">
        <f t="shared" si="208"/>
        <v>0</v>
      </c>
      <c r="O349" s="24">
        <f t="shared" si="208"/>
        <v>0</v>
      </c>
      <c r="P349" s="24">
        <f t="shared" si="208"/>
        <v>0</v>
      </c>
      <c r="Q349" s="24">
        <f t="shared" si="208"/>
        <v>0</v>
      </c>
      <c r="R349" s="24">
        <f t="shared" si="208"/>
        <v>0</v>
      </c>
      <c r="S349" s="24">
        <f t="shared" si="208"/>
        <v>0</v>
      </c>
      <c r="T349" s="24">
        <f t="shared" si="208"/>
        <v>0</v>
      </c>
      <c r="U349" s="24">
        <f t="shared" si="208"/>
        <v>0</v>
      </c>
      <c r="V349" s="24">
        <f t="shared" si="208"/>
        <v>0</v>
      </c>
      <c r="W349" s="24">
        <f t="shared" si="208"/>
        <v>0</v>
      </c>
      <c r="X349" s="24">
        <f t="shared" si="208"/>
        <v>0</v>
      </c>
    </row>
    <row r="350" spans="1:24" s="40" customFormat="1" ht="39" customHeight="1">
      <c r="A350" s="20"/>
      <c r="B350" s="28" t="s">
        <v>14</v>
      </c>
      <c r="C350" s="21">
        <v>696</v>
      </c>
      <c r="D350" s="22">
        <v>1</v>
      </c>
      <c r="E350" s="27" t="s">
        <v>53</v>
      </c>
      <c r="F350" s="23">
        <v>20000</v>
      </c>
      <c r="G350" s="21"/>
      <c r="H350" s="24">
        <f>H351+H353</f>
        <v>971.7</v>
      </c>
      <c r="I350" s="24">
        <f>I351+I353</f>
        <v>0</v>
      </c>
      <c r="J350" s="24">
        <f>J351+J353</f>
        <v>971.7</v>
      </c>
      <c r="K350" s="24">
        <f>K351+K353</f>
        <v>0</v>
      </c>
      <c r="L350" s="24">
        <f t="shared" ref="L350:X350" si="209">L351+L353</f>
        <v>0</v>
      </c>
      <c r="M350" s="24">
        <f t="shared" si="209"/>
        <v>0</v>
      </c>
      <c r="N350" s="24">
        <f t="shared" si="209"/>
        <v>0</v>
      </c>
      <c r="O350" s="24">
        <f t="shared" si="209"/>
        <v>0</v>
      </c>
      <c r="P350" s="24">
        <f t="shared" si="209"/>
        <v>0</v>
      </c>
      <c r="Q350" s="24">
        <f t="shared" si="209"/>
        <v>0</v>
      </c>
      <c r="R350" s="24">
        <f t="shared" si="209"/>
        <v>0</v>
      </c>
      <c r="S350" s="24">
        <f t="shared" si="209"/>
        <v>0</v>
      </c>
      <c r="T350" s="24">
        <f t="shared" si="209"/>
        <v>0</v>
      </c>
      <c r="U350" s="24">
        <f t="shared" si="209"/>
        <v>0</v>
      </c>
      <c r="V350" s="24">
        <f t="shared" si="209"/>
        <v>0</v>
      </c>
      <c r="W350" s="24">
        <f t="shared" si="209"/>
        <v>0</v>
      </c>
      <c r="X350" s="24">
        <f t="shared" si="209"/>
        <v>0</v>
      </c>
    </row>
    <row r="351" spans="1:24" s="40" customFormat="1" ht="12.75" customHeight="1">
      <c r="A351" s="20"/>
      <c r="B351" s="26" t="s">
        <v>17</v>
      </c>
      <c r="C351" s="21">
        <v>696</v>
      </c>
      <c r="D351" s="22">
        <v>1</v>
      </c>
      <c r="E351" s="27" t="s">
        <v>53</v>
      </c>
      <c r="F351" s="23">
        <v>20400</v>
      </c>
      <c r="G351" s="21">
        <v>0</v>
      </c>
      <c r="H351" s="24">
        <f>H352</f>
        <v>765.12200000000007</v>
      </c>
      <c r="I351" s="24">
        <f>I352</f>
        <v>0</v>
      </c>
      <c r="J351" s="24">
        <f>J352</f>
        <v>765.12200000000007</v>
      </c>
      <c r="K351" s="24">
        <f>K352</f>
        <v>0</v>
      </c>
      <c r="L351" s="24">
        <f t="shared" ref="L351:X351" si="210">L352</f>
        <v>0</v>
      </c>
      <c r="M351" s="24">
        <f t="shared" si="210"/>
        <v>0</v>
      </c>
      <c r="N351" s="24">
        <f t="shared" si="210"/>
        <v>0</v>
      </c>
      <c r="O351" s="24">
        <f t="shared" si="210"/>
        <v>0</v>
      </c>
      <c r="P351" s="24">
        <f t="shared" si="210"/>
        <v>0</v>
      </c>
      <c r="Q351" s="24">
        <f t="shared" si="210"/>
        <v>0</v>
      </c>
      <c r="R351" s="24">
        <f t="shared" si="210"/>
        <v>0</v>
      </c>
      <c r="S351" s="24">
        <f t="shared" si="210"/>
        <v>0</v>
      </c>
      <c r="T351" s="24">
        <f t="shared" si="210"/>
        <v>0</v>
      </c>
      <c r="U351" s="24">
        <f t="shared" si="210"/>
        <v>0</v>
      </c>
      <c r="V351" s="24">
        <f t="shared" si="210"/>
        <v>0</v>
      </c>
      <c r="W351" s="24">
        <f t="shared" si="210"/>
        <v>0</v>
      </c>
      <c r="X351" s="24">
        <f t="shared" si="210"/>
        <v>0</v>
      </c>
    </row>
    <row r="352" spans="1:24" s="41" customFormat="1" ht="12.75" customHeight="1">
      <c r="A352" s="20"/>
      <c r="B352" s="30" t="s">
        <v>16</v>
      </c>
      <c r="C352" s="31">
        <v>696</v>
      </c>
      <c r="D352" s="32">
        <v>1</v>
      </c>
      <c r="E352" s="33" t="s">
        <v>53</v>
      </c>
      <c r="F352" s="34">
        <v>20400</v>
      </c>
      <c r="G352" s="31">
        <v>500</v>
      </c>
      <c r="H352" s="35">
        <f>I352+J352</f>
        <v>765.12200000000007</v>
      </c>
      <c r="I352" s="35"/>
      <c r="J352" s="35">
        <v>765.12200000000007</v>
      </c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</row>
    <row r="353" spans="1:24" s="40" customFormat="1" ht="24" customHeight="1">
      <c r="A353" s="20"/>
      <c r="B353" s="26" t="s">
        <v>54</v>
      </c>
      <c r="C353" s="21">
        <v>696</v>
      </c>
      <c r="D353" s="22">
        <v>1</v>
      </c>
      <c r="E353" s="27" t="s">
        <v>53</v>
      </c>
      <c r="F353" s="23">
        <v>20800</v>
      </c>
      <c r="G353" s="21">
        <v>0</v>
      </c>
      <c r="H353" s="24">
        <f>H354</f>
        <v>206.578</v>
      </c>
      <c r="I353" s="24">
        <f>I354</f>
        <v>0</v>
      </c>
      <c r="J353" s="24">
        <f>J354</f>
        <v>206.578</v>
      </c>
      <c r="K353" s="24">
        <f>K354</f>
        <v>0</v>
      </c>
      <c r="L353" s="24">
        <f t="shared" ref="L353:X353" si="211">L354</f>
        <v>0</v>
      </c>
      <c r="M353" s="24">
        <f t="shared" si="211"/>
        <v>0</v>
      </c>
      <c r="N353" s="24">
        <f t="shared" si="211"/>
        <v>0</v>
      </c>
      <c r="O353" s="24">
        <f t="shared" si="211"/>
        <v>0</v>
      </c>
      <c r="P353" s="24">
        <f t="shared" si="211"/>
        <v>0</v>
      </c>
      <c r="Q353" s="24">
        <f t="shared" si="211"/>
        <v>0</v>
      </c>
      <c r="R353" s="24">
        <f t="shared" si="211"/>
        <v>0</v>
      </c>
      <c r="S353" s="24">
        <f t="shared" si="211"/>
        <v>0</v>
      </c>
      <c r="T353" s="24">
        <f t="shared" si="211"/>
        <v>0</v>
      </c>
      <c r="U353" s="24">
        <f t="shared" si="211"/>
        <v>0</v>
      </c>
      <c r="V353" s="24">
        <f t="shared" si="211"/>
        <v>0</v>
      </c>
      <c r="W353" s="24">
        <f t="shared" si="211"/>
        <v>0</v>
      </c>
      <c r="X353" s="24">
        <f t="shared" si="211"/>
        <v>0</v>
      </c>
    </row>
    <row r="354" spans="1:24" s="41" customFormat="1" ht="12.75" customHeight="1">
      <c r="A354" s="20"/>
      <c r="B354" s="30" t="s">
        <v>16</v>
      </c>
      <c r="C354" s="31">
        <v>696</v>
      </c>
      <c r="D354" s="32">
        <v>1</v>
      </c>
      <c r="E354" s="33" t="s">
        <v>53</v>
      </c>
      <c r="F354" s="34">
        <v>20800</v>
      </c>
      <c r="G354" s="31">
        <v>500</v>
      </c>
      <c r="H354" s="35">
        <f>I354+J354</f>
        <v>206.578</v>
      </c>
      <c r="I354" s="35"/>
      <c r="J354" s="35">
        <v>206.578</v>
      </c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</row>
    <row r="355" spans="1:24" s="40" customFormat="1" ht="12.75" hidden="1" customHeight="1">
      <c r="A355" s="20"/>
      <c r="B355" s="62" t="s">
        <v>55</v>
      </c>
      <c r="C355" s="63">
        <v>696</v>
      </c>
      <c r="D355" s="64">
        <v>2</v>
      </c>
      <c r="E355" s="65">
        <v>0</v>
      </c>
      <c r="F355" s="66">
        <v>0</v>
      </c>
      <c r="G355" s="63">
        <v>0</v>
      </c>
      <c r="H355" s="67">
        <f t="shared" ref="H355:J358" si="212">H356</f>
        <v>102.5</v>
      </c>
      <c r="I355" s="67">
        <f t="shared" si="212"/>
        <v>0</v>
      </c>
      <c r="J355" s="67">
        <f t="shared" si="212"/>
        <v>102.5</v>
      </c>
      <c r="K355" s="24">
        <f t="shared" ref="K355:X358" si="213">K356</f>
        <v>0</v>
      </c>
      <c r="L355" s="24">
        <f t="shared" si="213"/>
        <v>0</v>
      </c>
      <c r="M355" s="24">
        <f t="shared" si="213"/>
        <v>0</v>
      </c>
      <c r="N355" s="24">
        <f t="shared" si="213"/>
        <v>0</v>
      </c>
      <c r="O355" s="24">
        <f t="shared" si="213"/>
        <v>0</v>
      </c>
      <c r="P355" s="24">
        <f t="shared" si="213"/>
        <v>0</v>
      </c>
      <c r="Q355" s="24">
        <f t="shared" si="213"/>
        <v>0</v>
      </c>
      <c r="R355" s="24">
        <f t="shared" si="213"/>
        <v>0</v>
      </c>
      <c r="S355" s="24">
        <f t="shared" si="213"/>
        <v>0</v>
      </c>
      <c r="T355" s="24">
        <f t="shared" si="213"/>
        <v>0</v>
      </c>
      <c r="U355" s="24">
        <f t="shared" si="213"/>
        <v>0</v>
      </c>
      <c r="V355" s="24">
        <f t="shared" si="213"/>
        <v>0</v>
      </c>
      <c r="W355" s="24">
        <f t="shared" si="213"/>
        <v>0</v>
      </c>
      <c r="X355" s="24">
        <f t="shared" si="213"/>
        <v>0</v>
      </c>
    </row>
    <row r="356" spans="1:24" s="40" customFormat="1" ht="12.75" hidden="1" customHeight="1">
      <c r="A356" s="20"/>
      <c r="B356" s="26" t="s">
        <v>56</v>
      </c>
      <c r="C356" s="21">
        <v>696</v>
      </c>
      <c r="D356" s="22">
        <v>2</v>
      </c>
      <c r="E356" s="27" t="s">
        <v>30</v>
      </c>
      <c r="F356" s="23">
        <v>0</v>
      </c>
      <c r="G356" s="21">
        <v>0</v>
      </c>
      <c r="H356" s="24">
        <f t="shared" si="212"/>
        <v>102.5</v>
      </c>
      <c r="I356" s="24">
        <f t="shared" si="212"/>
        <v>0</v>
      </c>
      <c r="J356" s="24">
        <f t="shared" si="212"/>
        <v>102.5</v>
      </c>
      <c r="K356" s="24">
        <f t="shared" si="213"/>
        <v>0</v>
      </c>
      <c r="L356" s="24">
        <f t="shared" si="213"/>
        <v>0</v>
      </c>
      <c r="M356" s="24">
        <f t="shared" si="213"/>
        <v>0</v>
      </c>
      <c r="N356" s="24">
        <f t="shared" si="213"/>
        <v>0</v>
      </c>
      <c r="O356" s="24">
        <f t="shared" si="213"/>
        <v>0</v>
      </c>
      <c r="P356" s="24">
        <f t="shared" si="213"/>
        <v>0</v>
      </c>
      <c r="Q356" s="24">
        <f t="shared" si="213"/>
        <v>0</v>
      </c>
      <c r="R356" s="24">
        <f t="shared" si="213"/>
        <v>0</v>
      </c>
      <c r="S356" s="24">
        <f t="shared" si="213"/>
        <v>0</v>
      </c>
      <c r="T356" s="24">
        <f t="shared" si="213"/>
        <v>0</v>
      </c>
      <c r="U356" s="24">
        <f t="shared" si="213"/>
        <v>0</v>
      </c>
      <c r="V356" s="24">
        <f t="shared" si="213"/>
        <v>0</v>
      </c>
      <c r="W356" s="24">
        <f t="shared" si="213"/>
        <v>0</v>
      </c>
      <c r="X356" s="24">
        <f t="shared" si="213"/>
        <v>0</v>
      </c>
    </row>
    <row r="357" spans="1:24" s="40" customFormat="1" ht="12.75" hidden="1" customHeight="1">
      <c r="A357" s="20"/>
      <c r="B357" s="37" t="s">
        <v>57</v>
      </c>
      <c r="C357" s="21">
        <v>696</v>
      </c>
      <c r="D357" s="22">
        <v>2</v>
      </c>
      <c r="E357" s="27" t="s">
        <v>30</v>
      </c>
      <c r="F357" s="23">
        <v>10000</v>
      </c>
      <c r="G357" s="21"/>
      <c r="H357" s="24">
        <f t="shared" si="212"/>
        <v>102.5</v>
      </c>
      <c r="I357" s="24">
        <f t="shared" si="212"/>
        <v>0</v>
      </c>
      <c r="J357" s="24">
        <f t="shared" si="212"/>
        <v>102.5</v>
      </c>
      <c r="K357" s="24">
        <f t="shared" si="213"/>
        <v>0</v>
      </c>
      <c r="L357" s="24">
        <f t="shared" si="213"/>
        <v>0</v>
      </c>
      <c r="M357" s="24">
        <f t="shared" si="213"/>
        <v>0</v>
      </c>
      <c r="N357" s="24">
        <f t="shared" si="213"/>
        <v>0</v>
      </c>
      <c r="O357" s="24">
        <f t="shared" si="213"/>
        <v>0</v>
      </c>
      <c r="P357" s="24">
        <f t="shared" si="213"/>
        <v>0</v>
      </c>
      <c r="Q357" s="24">
        <f t="shared" si="213"/>
        <v>0</v>
      </c>
      <c r="R357" s="24">
        <f t="shared" si="213"/>
        <v>0</v>
      </c>
      <c r="S357" s="24">
        <f t="shared" si="213"/>
        <v>0</v>
      </c>
      <c r="T357" s="24">
        <f t="shared" si="213"/>
        <v>0</v>
      </c>
      <c r="U357" s="24">
        <f t="shared" si="213"/>
        <v>0</v>
      </c>
      <c r="V357" s="24">
        <f t="shared" si="213"/>
        <v>0</v>
      </c>
      <c r="W357" s="24">
        <f t="shared" si="213"/>
        <v>0</v>
      </c>
      <c r="X357" s="24">
        <f t="shared" si="213"/>
        <v>0</v>
      </c>
    </row>
    <row r="358" spans="1:24" s="40" customFormat="1" ht="23.25" hidden="1" customHeight="1">
      <c r="A358" s="20"/>
      <c r="B358" s="26" t="s">
        <v>58</v>
      </c>
      <c r="C358" s="21">
        <v>696</v>
      </c>
      <c r="D358" s="22">
        <v>2</v>
      </c>
      <c r="E358" s="27" t="s">
        <v>30</v>
      </c>
      <c r="F358" s="23">
        <v>13600</v>
      </c>
      <c r="G358" s="21">
        <v>0</v>
      </c>
      <c r="H358" s="24">
        <f t="shared" si="212"/>
        <v>102.5</v>
      </c>
      <c r="I358" s="24">
        <f t="shared" si="212"/>
        <v>0</v>
      </c>
      <c r="J358" s="24">
        <f t="shared" si="212"/>
        <v>102.5</v>
      </c>
      <c r="K358" s="24">
        <f t="shared" si="213"/>
        <v>0</v>
      </c>
      <c r="L358" s="24">
        <f t="shared" si="213"/>
        <v>0</v>
      </c>
      <c r="M358" s="24">
        <f t="shared" si="213"/>
        <v>0</v>
      </c>
      <c r="N358" s="24">
        <f t="shared" si="213"/>
        <v>0</v>
      </c>
      <c r="O358" s="24">
        <f t="shared" si="213"/>
        <v>0</v>
      </c>
      <c r="P358" s="24">
        <f t="shared" si="213"/>
        <v>0</v>
      </c>
      <c r="Q358" s="24">
        <f t="shared" si="213"/>
        <v>0</v>
      </c>
      <c r="R358" s="24">
        <f t="shared" si="213"/>
        <v>0</v>
      </c>
      <c r="S358" s="24">
        <f t="shared" si="213"/>
        <v>0</v>
      </c>
      <c r="T358" s="24">
        <f t="shared" si="213"/>
        <v>0</v>
      </c>
      <c r="U358" s="24">
        <f t="shared" si="213"/>
        <v>0</v>
      </c>
      <c r="V358" s="24">
        <f t="shared" si="213"/>
        <v>0</v>
      </c>
      <c r="W358" s="24">
        <f t="shared" si="213"/>
        <v>0</v>
      </c>
      <c r="X358" s="24">
        <f t="shared" si="213"/>
        <v>0</v>
      </c>
    </row>
    <row r="359" spans="1:24" s="41" customFormat="1" ht="12.75" hidden="1" customHeight="1">
      <c r="A359" s="20"/>
      <c r="B359" s="30" t="s">
        <v>16</v>
      </c>
      <c r="C359" s="31">
        <v>696</v>
      </c>
      <c r="D359" s="32">
        <v>2</v>
      </c>
      <c r="E359" s="33" t="s">
        <v>30</v>
      </c>
      <c r="F359" s="34">
        <v>13600</v>
      </c>
      <c r="G359" s="31">
        <v>500</v>
      </c>
      <c r="H359" s="35">
        <f>I359+J359</f>
        <v>102.5</v>
      </c>
      <c r="I359" s="35"/>
      <c r="J359" s="35">
        <v>102.5</v>
      </c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</row>
    <row r="360" spans="1:24" s="40" customFormat="1" hidden="1">
      <c r="A360" s="20"/>
      <c r="B360" s="62" t="s">
        <v>18</v>
      </c>
      <c r="C360" s="63">
        <v>696</v>
      </c>
      <c r="D360" s="64">
        <v>5</v>
      </c>
      <c r="E360" s="65">
        <v>0</v>
      </c>
      <c r="F360" s="66">
        <v>0</v>
      </c>
      <c r="G360" s="63">
        <v>0</v>
      </c>
      <c r="H360" s="67">
        <f t="shared" ref="H360:I362" si="214">H361</f>
        <v>85.8</v>
      </c>
      <c r="I360" s="67">
        <f t="shared" si="214"/>
        <v>0</v>
      </c>
      <c r="J360" s="67">
        <f>J361</f>
        <v>85.8</v>
      </c>
      <c r="K360" s="24">
        <f>K361+K367+K373</f>
        <v>0</v>
      </c>
      <c r="L360" s="24">
        <f t="shared" ref="L360:X360" si="215">L361+L367+L373</f>
        <v>0</v>
      </c>
      <c r="M360" s="24">
        <f t="shared" si="215"/>
        <v>0</v>
      </c>
      <c r="N360" s="24">
        <f t="shared" si="215"/>
        <v>0</v>
      </c>
      <c r="O360" s="24">
        <f t="shared" si="215"/>
        <v>0</v>
      </c>
      <c r="P360" s="24">
        <f t="shared" si="215"/>
        <v>0</v>
      </c>
      <c r="Q360" s="24">
        <f t="shared" si="215"/>
        <v>0</v>
      </c>
      <c r="R360" s="24">
        <f t="shared" si="215"/>
        <v>0</v>
      </c>
      <c r="S360" s="24">
        <f t="shared" si="215"/>
        <v>0</v>
      </c>
      <c r="T360" s="24">
        <f t="shared" si="215"/>
        <v>0</v>
      </c>
      <c r="U360" s="24">
        <f t="shared" si="215"/>
        <v>0</v>
      </c>
      <c r="V360" s="24">
        <f t="shared" si="215"/>
        <v>0</v>
      </c>
      <c r="W360" s="24">
        <f t="shared" si="215"/>
        <v>0</v>
      </c>
      <c r="X360" s="24">
        <f t="shared" si="215"/>
        <v>0</v>
      </c>
    </row>
    <row r="361" spans="1:24" s="25" customFormat="1" hidden="1">
      <c r="A361" s="20"/>
      <c r="B361" s="26" t="s">
        <v>25</v>
      </c>
      <c r="C361" s="21">
        <v>696</v>
      </c>
      <c r="D361" s="22">
        <v>5</v>
      </c>
      <c r="E361" s="27" t="s">
        <v>13</v>
      </c>
      <c r="F361" s="23">
        <v>0</v>
      </c>
      <c r="G361" s="21">
        <v>0</v>
      </c>
      <c r="H361" s="24">
        <f t="shared" si="214"/>
        <v>85.8</v>
      </c>
      <c r="I361" s="24">
        <f t="shared" si="214"/>
        <v>0</v>
      </c>
      <c r="J361" s="24">
        <f>J362</f>
        <v>85.8</v>
      </c>
      <c r="K361" s="24">
        <f>K362</f>
        <v>0</v>
      </c>
      <c r="L361" s="24">
        <f t="shared" ref="L361:X362" si="216">L362</f>
        <v>0</v>
      </c>
      <c r="M361" s="24">
        <f t="shared" si="216"/>
        <v>0</v>
      </c>
      <c r="N361" s="24">
        <f t="shared" si="216"/>
        <v>0</v>
      </c>
      <c r="O361" s="24">
        <f t="shared" si="216"/>
        <v>0</v>
      </c>
      <c r="P361" s="24">
        <f t="shared" si="216"/>
        <v>0</v>
      </c>
      <c r="Q361" s="24">
        <f t="shared" si="216"/>
        <v>0</v>
      </c>
      <c r="R361" s="24">
        <f t="shared" si="216"/>
        <v>0</v>
      </c>
      <c r="S361" s="24">
        <f t="shared" si="216"/>
        <v>0</v>
      </c>
      <c r="T361" s="24">
        <f t="shared" si="216"/>
        <v>0</v>
      </c>
      <c r="U361" s="24">
        <f t="shared" si="216"/>
        <v>0</v>
      </c>
      <c r="V361" s="24">
        <f t="shared" si="216"/>
        <v>0</v>
      </c>
      <c r="W361" s="24">
        <f t="shared" si="216"/>
        <v>0</v>
      </c>
      <c r="X361" s="24">
        <f t="shared" si="216"/>
        <v>0</v>
      </c>
    </row>
    <row r="362" spans="1:24" s="25" customFormat="1" ht="12.75" hidden="1" customHeight="1">
      <c r="A362" s="20"/>
      <c r="B362" s="26" t="s">
        <v>28</v>
      </c>
      <c r="C362" s="21">
        <v>696</v>
      </c>
      <c r="D362" s="22">
        <v>5</v>
      </c>
      <c r="E362" s="27" t="s">
        <v>13</v>
      </c>
      <c r="F362" s="23">
        <v>3510500</v>
      </c>
      <c r="G362" s="21">
        <v>0</v>
      </c>
      <c r="H362" s="24">
        <f t="shared" si="214"/>
        <v>85.8</v>
      </c>
      <c r="I362" s="24">
        <f t="shared" si="214"/>
        <v>0</v>
      </c>
      <c r="J362" s="24">
        <f>J363</f>
        <v>85.8</v>
      </c>
      <c r="K362" s="24">
        <f>K363</f>
        <v>0</v>
      </c>
      <c r="L362" s="24">
        <f t="shared" si="216"/>
        <v>0</v>
      </c>
      <c r="M362" s="24">
        <f t="shared" si="216"/>
        <v>0</v>
      </c>
      <c r="N362" s="24">
        <f t="shared" si="216"/>
        <v>0</v>
      </c>
      <c r="O362" s="24">
        <f t="shared" si="216"/>
        <v>0</v>
      </c>
      <c r="P362" s="24">
        <f t="shared" si="216"/>
        <v>0</v>
      </c>
      <c r="Q362" s="24">
        <f t="shared" si="216"/>
        <v>0</v>
      </c>
      <c r="R362" s="24">
        <f t="shared" si="216"/>
        <v>0</v>
      </c>
      <c r="S362" s="24">
        <f t="shared" si="216"/>
        <v>0</v>
      </c>
      <c r="T362" s="24">
        <f t="shared" si="216"/>
        <v>0</v>
      </c>
      <c r="U362" s="24">
        <f t="shared" si="216"/>
        <v>0</v>
      </c>
      <c r="V362" s="24">
        <f t="shared" si="216"/>
        <v>0</v>
      </c>
      <c r="W362" s="24">
        <f t="shared" si="216"/>
        <v>0</v>
      </c>
      <c r="X362" s="24">
        <f t="shared" si="216"/>
        <v>0</v>
      </c>
    </row>
    <row r="363" spans="1:24" s="36" customFormat="1" ht="12.75" hidden="1" customHeight="1">
      <c r="A363" s="20"/>
      <c r="B363" s="30" t="s">
        <v>23</v>
      </c>
      <c r="C363" s="31">
        <v>696</v>
      </c>
      <c r="D363" s="32">
        <v>5</v>
      </c>
      <c r="E363" s="33" t="s">
        <v>13</v>
      </c>
      <c r="F363" s="34">
        <v>3510500</v>
      </c>
      <c r="G363" s="31">
        <v>6</v>
      </c>
      <c r="H363" s="35">
        <f>I363+J363</f>
        <v>85.8</v>
      </c>
      <c r="I363" s="35"/>
      <c r="J363" s="35">
        <v>85.8</v>
      </c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</row>
    <row r="364" spans="1:24" s="40" customFormat="1" ht="12.75" hidden="1" customHeight="1">
      <c r="A364" s="20"/>
      <c r="B364" s="62" t="s">
        <v>41</v>
      </c>
      <c r="C364" s="63">
        <v>696</v>
      </c>
      <c r="D364" s="64">
        <v>8</v>
      </c>
      <c r="E364" s="68"/>
      <c r="F364" s="66">
        <v>0</v>
      </c>
      <c r="G364" s="63">
        <v>0</v>
      </c>
      <c r="H364" s="67">
        <f>H365</f>
        <v>298.8</v>
      </c>
      <c r="I364" s="67">
        <f>I365</f>
        <v>0</v>
      </c>
      <c r="J364" s="67">
        <f>J365</f>
        <v>298.8</v>
      </c>
      <c r="K364" s="24">
        <f t="shared" ref="K364:X364" si="217">K365+K542</f>
        <v>0</v>
      </c>
      <c r="L364" s="24">
        <f t="shared" si="217"/>
        <v>0</v>
      </c>
      <c r="M364" s="24">
        <f t="shared" si="217"/>
        <v>0</v>
      </c>
      <c r="N364" s="24">
        <f t="shared" si="217"/>
        <v>0</v>
      </c>
      <c r="O364" s="24">
        <f t="shared" si="217"/>
        <v>0</v>
      </c>
      <c r="P364" s="24">
        <f t="shared" si="217"/>
        <v>0</v>
      </c>
      <c r="Q364" s="24">
        <f t="shared" si="217"/>
        <v>0</v>
      </c>
      <c r="R364" s="24">
        <f t="shared" si="217"/>
        <v>0</v>
      </c>
      <c r="S364" s="24">
        <f t="shared" si="217"/>
        <v>0</v>
      </c>
      <c r="T364" s="24">
        <f t="shared" si="217"/>
        <v>0</v>
      </c>
      <c r="U364" s="24">
        <f t="shared" si="217"/>
        <v>0</v>
      </c>
      <c r="V364" s="24">
        <f t="shared" si="217"/>
        <v>0</v>
      </c>
      <c r="W364" s="24">
        <f t="shared" si="217"/>
        <v>0</v>
      </c>
      <c r="X364" s="24">
        <f t="shared" si="217"/>
        <v>0</v>
      </c>
    </row>
    <row r="365" spans="1:24" s="25" customFormat="1" ht="12.75" hidden="1" customHeight="1">
      <c r="A365" s="20"/>
      <c r="B365" s="26" t="s">
        <v>42</v>
      </c>
      <c r="C365" s="21">
        <v>696</v>
      </c>
      <c r="D365" s="22">
        <v>8</v>
      </c>
      <c r="E365" s="27" t="s">
        <v>20</v>
      </c>
      <c r="F365" s="23">
        <v>0</v>
      </c>
      <c r="G365" s="21">
        <v>0</v>
      </c>
      <c r="H365" s="24">
        <f>H366+H369</f>
        <v>298.8</v>
      </c>
      <c r="I365" s="24">
        <f>I366+I369</f>
        <v>0</v>
      </c>
      <c r="J365" s="24">
        <f>J366+J369</f>
        <v>298.8</v>
      </c>
      <c r="K365" s="24">
        <f t="shared" ref="K365:X365" si="218">K372+K375+K539</f>
        <v>0</v>
      </c>
      <c r="L365" s="24">
        <f t="shared" si="218"/>
        <v>0</v>
      </c>
      <c r="M365" s="24">
        <f t="shared" si="218"/>
        <v>0</v>
      </c>
      <c r="N365" s="24">
        <f t="shared" si="218"/>
        <v>0</v>
      </c>
      <c r="O365" s="24">
        <f t="shared" si="218"/>
        <v>0</v>
      </c>
      <c r="P365" s="24">
        <f t="shared" si="218"/>
        <v>0</v>
      </c>
      <c r="Q365" s="24">
        <f t="shared" si="218"/>
        <v>0</v>
      </c>
      <c r="R365" s="24">
        <f t="shared" si="218"/>
        <v>0</v>
      </c>
      <c r="S365" s="24">
        <f t="shared" si="218"/>
        <v>0</v>
      </c>
      <c r="T365" s="24">
        <f t="shared" si="218"/>
        <v>0</v>
      </c>
      <c r="U365" s="24">
        <f t="shared" si="218"/>
        <v>0</v>
      </c>
      <c r="V365" s="24">
        <f t="shared" si="218"/>
        <v>0</v>
      </c>
      <c r="W365" s="24">
        <f t="shared" si="218"/>
        <v>0</v>
      </c>
      <c r="X365" s="24">
        <f t="shared" si="218"/>
        <v>0</v>
      </c>
    </row>
    <row r="366" spans="1:24" s="25" customFormat="1" ht="25.5" hidden="1" customHeight="1">
      <c r="A366" s="20"/>
      <c r="B366" s="37" t="s">
        <v>103</v>
      </c>
      <c r="C366" s="21">
        <v>696</v>
      </c>
      <c r="D366" s="22">
        <v>8</v>
      </c>
      <c r="E366" s="27" t="s">
        <v>20</v>
      </c>
      <c r="F366" s="23">
        <v>4400000</v>
      </c>
      <c r="G366" s="21"/>
      <c r="H366" s="24">
        <f t="shared" ref="H366:J367" si="219">H367</f>
        <v>0</v>
      </c>
      <c r="I366" s="24">
        <f t="shared" si="219"/>
        <v>0</v>
      </c>
      <c r="J366" s="24">
        <f t="shared" si="219"/>
        <v>0</v>
      </c>
      <c r="K366" s="24">
        <f t="shared" ref="K366:X367" si="220">K367</f>
        <v>0</v>
      </c>
      <c r="L366" s="24">
        <f t="shared" si="220"/>
        <v>0</v>
      </c>
      <c r="M366" s="24">
        <f t="shared" si="220"/>
        <v>0</v>
      </c>
      <c r="N366" s="24">
        <f t="shared" si="220"/>
        <v>0</v>
      </c>
      <c r="O366" s="24">
        <f t="shared" si="220"/>
        <v>0</v>
      </c>
      <c r="P366" s="24">
        <f t="shared" si="220"/>
        <v>0</v>
      </c>
      <c r="Q366" s="24">
        <f t="shared" si="220"/>
        <v>0</v>
      </c>
      <c r="R366" s="24">
        <f t="shared" si="220"/>
        <v>0</v>
      </c>
      <c r="S366" s="24">
        <f t="shared" si="220"/>
        <v>0</v>
      </c>
      <c r="T366" s="24">
        <f t="shared" si="220"/>
        <v>0</v>
      </c>
      <c r="U366" s="24">
        <f t="shared" si="220"/>
        <v>0</v>
      </c>
      <c r="V366" s="24">
        <f t="shared" si="220"/>
        <v>0</v>
      </c>
      <c r="W366" s="24">
        <f t="shared" si="220"/>
        <v>0</v>
      </c>
      <c r="X366" s="24">
        <f t="shared" si="220"/>
        <v>0</v>
      </c>
    </row>
    <row r="367" spans="1:24" s="25" customFormat="1" ht="12.75" hidden="1" customHeight="1">
      <c r="A367" s="20"/>
      <c r="B367" s="26" t="s">
        <v>37</v>
      </c>
      <c r="C367" s="21">
        <v>696</v>
      </c>
      <c r="D367" s="22">
        <v>8</v>
      </c>
      <c r="E367" s="27" t="s">
        <v>20</v>
      </c>
      <c r="F367" s="23">
        <v>4409900</v>
      </c>
      <c r="G367" s="21">
        <v>0</v>
      </c>
      <c r="H367" s="24">
        <f t="shared" si="219"/>
        <v>0</v>
      </c>
      <c r="I367" s="24">
        <f t="shared" si="219"/>
        <v>0</v>
      </c>
      <c r="J367" s="24">
        <f t="shared" si="219"/>
        <v>0</v>
      </c>
      <c r="K367" s="24">
        <f t="shared" si="220"/>
        <v>0</v>
      </c>
      <c r="L367" s="24">
        <f t="shared" si="220"/>
        <v>0</v>
      </c>
      <c r="M367" s="24">
        <f t="shared" si="220"/>
        <v>0</v>
      </c>
      <c r="N367" s="24">
        <f t="shared" si="220"/>
        <v>0</v>
      </c>
      <c r="O367" s="24">
        <f t="shared" si="220"/>
        <v>0</v>
      </c>
      <c r="P367" s="24">
        <f t="shared" si="220"/>
        <v>0</v>
      </c>
      <c r="Q367" s="24">
        <f t="shared" si="220"/>
        <v>0</v>
      </c>
      <c r="R367" s="24">
        <f t="shared" si="220"/>
        <v>0</v>
      </c>
      <c r="S367" s="24">
        <f t="shared" si="220"/>
        <v>0</v>
      </c>
      <c r="T367" s="24">
        <f t="shared" si="220"/>
        <v>0</v>
      </c>
      <c r="U367" s="24">
        <f t="shared" si="220"/>
        <v>0</v>
      </c>
      <c r="V367" s="24">
        <f t="shared" si="220"/>
        <v>0</v>
      </c>
      <c r="W367" s="24">
        <f t="shared" si="220"/>
        <v>0</v>
      </c>
      <c r="X367" s="24">
        <f t="shared" si="220"/>
        <v>0</v>
      </c>
    </row>
    <row r="368" spans="1:24" s="25" customFormat="1" ht="12.75" hidden="1" customHeight="1">
      <c r="A368" s="20"/>
      <c r="B368" s="30" t="s">
        <v>38</v>
      </c>
      <c r="C368" s="31">
        <v>696</v>
      </c>
      <c r="D368" s="32">
        <v>8</v>
      </c>
      <c r="E368" s="33" t="s">
        <v>20</v>
      </c>
      <c r="F368" s="34">
        <v>4409900</v>
      </c>
      <c r="G368" s="31">
        <v>1</v>
      </c>
      <c r="H368" s="35">
        <f>I368+J368</f>
        <v>0</v>
      </c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</row>
    <row r="369" spans="1:24" s="25" customFormat="1" ht="12.75" hidden="1" customHeight="1">
      <c r="A369" s="20"/>
      <c r="B369" s="37" t="s">
        <v>104</v>
      </c>
      <c r="C369" s="21">
        <v>696</v>
      </c>
      <c r="D369" s="22">
        <v>8</v>
      </c>
      <c r="E369" s="27" t="s">
        <v>20</v>
      </c>
      <c r="F369" s="23">
        <v>4420000</v>
      </c>
      <c r="G369" s="15"/>
      <c r="H369" s="24">
        <f t="shared" ref="H369:J370" si="221">H370</f>
        <v>298.8</v>
      </c>
      <c r="I369" s="24">
        <f t="shared" si="221"/>
        <v>0</v>
      </c>
      <c r="J369" s="24">
        <f t="shared" si="221"/>
        <v>298.8</v>
      </c>
      <c r="K369" s="24">
        <f t="shared" ref="K369:X370" si="222">K370</f>
        <v>0</v>
      </c>
      <c r="L369" s="24">
        <f t="shared" si="222"/>
        <v>0</v>
      </c>
      <c r="M369" s="24">
        <f t="shared" si="222"/>
        <v>0</v>
      </c>
      <c r="N369" s="24">
        <f t="shared" si="222"/>
        <v>0</v>
      </c>
      <c r="O369" s="24">
        <f t="shared" si="222"/>
        <v>0</v>
      </c>
      <c r="P369" s="24">
        <f t="shared" si="222"/>
        <v>0</v>
      </c>
      <c r="Q369" s="24">
        <f t="shared" si="222"/>
        <v>0</v>
      </c>
      <c r="R369" s="24">
        <f t="shared" si="222"/>
        <v>0</v>
      </c>
      <c r="S369" s="24">
        <f t="shared" si="222"/>
        <v>0</v>
      </c>
      <c r="T369" s="24">
        <f t="shared" si="222"/>
        <v>0</v>
      </c>
      <c r="U369" s="24">
        <f t="shared" si="222"/>
        <v>0</v>
      </c>
      <c r="V369" s="24">
        <f t="shared" si="222"/>
        <v>0</v>
      </c>
      <c r="W369" s="24">
        <f t="shared" si="222"/>
        <v>0</v>
      </c>
      <c r="X369" s="24">
        <f t="shared" si="222"/>
        <v>0</v>
      </c>
    </row>
    <row r="370" spans="1:24" s="25" customFormat="1" ht="12.75" hidden="1" customHeight="1">
      <c r="A370" s="20"/>
      <c r="B370" s="26" t="s">
        <v>37</v>
      </c>
      <c r="C370" s="21">
        <v>696</v>
      </c>
      <c r="D370" s="22">
        <v>8</v>
      </c>
      <c r="E370" s="27" t="s">
        <v>20</v>
      </c>
      <c r="F370" s="23">
        <v>4429900</v>
      </c>
      <c r="G370" s="21">
        <v>0</v>
      </c>
      <c r="H370" s="24">
        <f t="shared" si="221"/>
        <v>298.8</v>
      </c>
      <c r="I370" s="24">
        <f t="shared" si="221"/>
        <v>0</v>
      </c>
      <c r="J370" s="24">
        <f t="shared" si="221"/>
        <v>298.8</v>
      </c>
      <c r="K370" s="24">
        <f t="shared" si="222"/>
        <v>0</v>
      </c>
      <c r="L370" s="24">
        <f t="shared" si="222"/>
        <v>0</v>
      </c>
      <c r="M370" s="24">
        <f t="shared" si="222"/>
        <v>0</v>
      </c>
      <c r="N370" s="24">
        <f t="shared" si="222"/>
        <v>0</v>
      </c>
      <c r="O370" s="24">
        <f t="shared" si="222"/>
        <v>0</v>
      </c>
      <c r="P370" s="24">
        <f t="shared" si="222"/>
        <v>0</v>
      </c>
      <c r="Q370" s="24">
        <f t="shared" si="222"/>
        <v>0</v>
      </c>
      <c r="R370" s="24">
        <f t="shared" si="222"/>
        <v>0</v>
      </c>
      <c r="S370" s="24">
        <f t="shared" si="222"/>
        <v>0</v>
      </c>
      <c r="T370" s="24">
        <f t="shared" si="222"/>
        <v>0</v>
      </c>
      <c r="U370" s="24">
        <f t="shared" si="222"/>
        <v>0</v>
      </c>
      <c r="V370" s="24">
        <f t="shared" si="222"/>
        <v>0</v>
      </c>
      <c r="W370" s="24">
        <f t="shared" si="222"/>
        <v>0</v>
      </c>
      <c r="X370" s="24">
        <f t="shared" si="222"/>
        <v>0</v>
      </c>
    </row>
    <row r="371" spans="1:24" s="25" customFormat="1" ht="12.75" hidden="1" customHeight="1">
      <c r="A371" s="20"/>
      <c r="B371" s="30" t="s">
        <v>38</v>
      </c>
      <c r="C371" s="31">
        <v>696</v>
      </c>
      <c r="D371" s="32">
        <v>8</v>
      </c>
      <c r="E371" s="33" t="s">
        <v>20</v>
      </c>
      <c r="F371" s="34">
        <v>4429900</v>
      </c>
      <c r="G371" s="31">
        <v>1</v>
      </c>
      <c r="H371" s="35">
        <f>I371+J371</f>
        <v>298.8</v>
      </c>
      <c r="I371" s="35"/>
      <c r="J371" s="35">
        <v>298.8</v>
      </c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</row>
    <row r="372" spans="1:24" s="40" customFormat="1" ht="12.75" hidden="1" customHeight="1">
      <c r="A372" s="20"/>
      <c r="B372" s="38"/>
      <c r="C372" s="31"/>
      <c r="D372" s="32"/>
      <c r="E372" s="39"/>
      <c r="F372" s="34"/>
      <c r="G372" s="31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s="40" customFormat="1" ht="12.75" hidden="1" customHeight="1">
      <c r="A373" s="20"/>
      <c r="B373" s="75" t="s">
        <v>69</v>
      </c>
      <c r="C373" s="70">
        <v>697</v>
      </c>
      <c r="D373" s="71">
        <v>0</v>
      </c>
      <c r="E373" s="72">
        <v>0</v>
      </c>
      <c r="F373" s="73">
        <v>0</v>
      </c>
      <c r="G373" s="70">
        <v>0</v>
      </c>
      <c r="H373" s="74">
        <f>H374+H381+H386+H390</f>
        <v>2060.3000000000002</v>
      </c>
      <c r="I373" s="74">
        <f>I374+I381+I386+I390</f>
        <v>0</v>
      </c>
      <c r="J373" s="74">
        <f>J374+J381+J386+J390</f>
        <v>2060.3000000000002</v>
      </c>
      <c r="K373" s="51">
        <f>K374+K381</f>
        <v>0</v>
      </c>
      <c r="L373" s="51">
        <f t="shared" ref="L373:X373" si="223">L374+L381</f>
        <v>0</v>
      </c>
      <c r="M373" s="51">
        <f t="shared" si="223"/>
        <v>0</v>
      </c>
      <c r="N373" s="51">
        <f t="shared" si="223"/>
        <v>0</v>
      </c>
      <c r="O373" s="51">
        <f t="shared" si="223"/>
        <v>0</v>
      </c>
      <c r="P373" s="51">
        <f t="shared" si="223"/>
        <v>0</v>
      </c>
      <c r="Q373" s="51">
        <f t="shared" si="223"/>
        <v>0</v>
      </c>
      <c r="R373" s="51">
        <f t="shared" si="223"/>
        <v>0</v>
      </c>
      <c r="S373" s="51">
        <f t="shared" si="223"/>
        <v>0</v>
      </c>
      <c r="T373" s="51">
        <f t="shared" si="223"/>
        <v>0</v>
      </c>
      <c r="U373" s="51">
        <f t="shared" si="223"/>
        <v>0</v>
      </c>
      <c r="V373" s="51">
        <f t="shared" si="223"/>
        <v>0</v>
      </c>
      <c r="W373" s="51">
        <f t="shared" si="223"/>
        <v>0</v>
      </c>
      <c r="X373" s="51">
        <f t="shared" si="223"/>
        <v>0</v>
      </c>
    </row>
    <row r="374" spans="1:24" s="40" customFormat="1" ht="12.75" customHeight="1">
      <c r="A374" s="20"/>
      <c r="B374" s="62" t="s">
        <v>11</v>
      </c>
      <c r="C374" s="63">
        <v>697</v>
      </c>
      <c r="D374" s="64">
        <v>1</v>
      </c>
      <c r="E374" s="65">
        <v>0</v>
      </c>
      <c r="F374" s="66">
        <v>0</v>
      </c>
      <c r="G374" s="63">
        <v>0</v>
      </c>
      <c r="H374" s="67">
        <f t="shared" ref="H374:J375" si="224">H375</f>
        <v>971.7</v>
      </c>
      <c r="I374" s="67">
        <f t="shared" si="224"/>
        <v>0</v>
      </c>
      <c r="J374" s="67">
        <f t="shared" si="224"/>
        <v>971.7</v>
      </c>
      <c r="K374" s="24">
        <f>K375</f>
        <v>0</v>
      </c>
      <c r="L374" s="24">
        <f t="shared" ref="L374:X375" si="225">L375</f>
        <v>0</v>
      </c>
      <c r="M374" s="24">
        <f t="shared" si="225"/>
        <v>0</v>
      </c>
      <c r="N374" s="24">
        <f t="shared" si="225"/>
        <v>0</v>
      </c>
      <c r="O374" s="24">
        <f t="shared" si="225"/>
        <v>0</v>
      </c>
      <c r="P374" s="24">
        <f t="shared" si="225"/>
        <v>0</v>
      </c>
      <c r="Q374" s="24">
        <f t="shared" si="225"/>
        <v>0</v>
      </c>
      <c r="R374" s="24">
        <f t="shared" si="225"/>
        <v>0</v>
      </c>
      <c r="S374" s="24">
        <f t="shared" si="225"/>
        <v>0</v>
      </c>
      <c r="T374" s="24">
        <f t="shared" si="225"/>
        <v>0</v>
      </c>
      <c r="U374" s="24">
        <f t="shared" si="225"/>
        <v>0</v>
      </c>
      <c r="V374" s="24">
        <f t="shared" si="225"/>
        <v>0</v>
      </c>
      <c r="W374" s="24">
        <f t="shared" si="225"/>
        <v>0</v>
      </c>
      <c r="X374" s="24">
        <f t="shared" si="225"/>
        <v>0</v>
      </c>
    </row>
    <row r="375" spans="1:24" s="40" customFormat="1" ht="37.5" customHeight="1">
      <c r="A375" s="20"/>
      <c r="B375" s="26" t="s">
        <v>52</v>
      </c>
      <c r="C375" s="21">
        <v>697</v>
      </c>
      <c r="D375" s="22">
        <v>1</v>
      </c>
      <c r="E375" s="27" t="s">
        <v>53</v>
      </c>
      <c r="F375" s="23">
        <v>0</v>
      </c>
      <c r="G375" s="21">
        <v>0</v>
      </c>
      <c r="H375" s="24">
        <f t="shared" si="224"/>
        <v>971.7</v>
      </c>
      <c r="I375" s="24">
        <f t="shared" si="224"/>
        <v>0</v>
      </c>
      <c r="J375" s="24">
        <f t="shared" si="224"/>
        <v>971.7</v>
      </c>
      <c r="K375" s="24">
        <f>K376</f>
        <v>0</v>
      </c>
      <c r="L375" s="24">
        <f t="shared" si="225"/>
        <v>0</v>
      </c>
      <c r="M375" s="24">
        <f t="shared" si="225"/>
        <v>0</v>
      </c>
      <c r="N375" s="24">
        <f t="shared" si="225"/>
        <v>0</v>
      </c>
      <c r="O375" s="24">
        <f t="shared" si="225"/>
        <v>0</v>
      </c>
      <c r="P375" s="24">
        <f t="shared" si="225"/>
        <v>0</v>
      </c>
      <c r="Q375" s="24">
        <f t="shared" si="225"/>
        <v>0</v>
      </c>
      <c r="R375" s="24">
        <f t="shared" si="225"/>
        <v>0</v>
      </c>
      <c r="S375" s="24">
        <f t="shared" si="225"/>
        <v>0</v>
      </c>
      <c r="T375" s="24">
        <f t="shared" si="225"/>
        <v>0</v>
      </c>
      <c r="U375" s="24">
        <f t="shared" si="225"/>
        <v>0</v>
      </c>
      <c r="V375" s="24">
        <f t="shared" si="225"/>
        <v>0</v>
      </c>
      <c r="W375" s="24">
        <f t="shared" si="225"/>
        <v>0</v>
      </c>
      <c r="X375" s="24">
        <f t="shared" si="225"/>
        <v>0</v>
      </c>
    </row>
    <row r="376" spans="1:24" s="40" customFormat="1" ht="37.5" customHeight="1">
      <c r="A376" s="20"/>
      <c r="B376" s="28" t="s">
        <v>14</v>
      </c>
      <c r="C376" s="21">
        <v>697</v>
      </c>
      <c r="D376" s="22">
        <v>1</v>
      </c>
      <c r="E376" s="27" t="s">
        <v>53</v>
      </c>
      <c r="F376" s="23">
        <v>20000</v>
      </c>
      <c r="G376" s="21"/>
      <c r="H376" s="24">
        <f>H377+H379</f>
        <v>971.7</v>
      </c>
      <c r="I376" s="24">
        <f>I377+I379</f>
        <v>0</v>
      </c>
      <c r="J376" s="24">
        <f>J377+J379</f>
        <v>971.7</v>
      </c>
      <c r="K376" s="24">
        <f>K377+K379</f>
        <v>0</v>
      </c>
      <c r="L376" s="24">
        <f t="shared" ref="L376:X376" si="226">L377+L379</f>
        <v>0</v>
      </c>
      <c r="M376" s="24">
        <f t="shared" si="226"/>
        <v>0</v>
      </c>
      <c r="N376" s="24">
        <f t="shared" si="226"/>
        <v>0</v>
      </c>
      <c r="O376" s="24">
        <f t="shared" si="226"/>
        <v>0</v>
      </c>
      <c r="P376" s="24">
        <f t="shared" si="226"/>
        <v>0</v>
      </c>
      <c r="Q376" s="24">
        <f t="shared" si="226"/>
        <v>0</v>
      </c>
      <c r="R376" s="24">
        <f t="shared" si="226"/>
        <v>0</v>
      </c>
      <c r="S376" s="24">
        <f t="shared" si="226"/>
        <v>0</v>
      </c>
      <c r="T376" s="24">
        <f t="shared" si="226"/>
        <v>0</v>
      </c>
      <c r="U376" s="24">
        <f t="shared" si="226"/>
        <v>0</v>
      </c>
      <c r="V376" s="24">
        <f t="shared" si="226"/>
        <v>0</v>
      </c>
      <c r="W376" s="24">
        <f t="shared" si="226"/>
        <v>0</v>
      </c>
      <c r="X376" s="24">
        <f t="shared" si="226"/>
        <v>0</v>
      </c>
    </row>
    <row r="377" spans="1:24" s="40" customFormat="1" ht="12.75" customHeight="1">
      <c r="A377" s="20"/>
      <c r="B377" s="26" t="s">
        <v>17</v>
      </c>
      <c r="C377" s="21">
        <v>697</v>
      </c>
      <c r="D377" s="22">
        <v>1</v>
      </c>
      <c r="E377" s="27" t="s">
        <v>53</v>
      </c>
      <c r="F377" s="23">
        <v>20400</v>
      </c>
      <c r="G377" s="21">
        <v>0</v>
      </c>
      <c r="H377" s="24">
        <f>H378</f>
        <v>765.12200000000007</v>
      </c>
      <c r="I377" s="24">
        <f>I378</f>
        <v>0</v>
      </c>
      <c r="J377" s="24">
        <f>J378</f>
        <v>765.12200000000007</v>
      </c>
      <c r="K377" s="24">
        <f>K378</f>
        <v>0</v>
      </c>
      <c r="L377" s="24">
        <f t="shared" ref="L377:X377" si="227">L378</f>
        <v>0</v>
      </c>
      <c r="M377" s="24">
        <f t="shared" si="227"/>
        <v>0</v>
      </c>
      <c r="N377" s="24">
        <f t="shared" si="227"/>
        <v>0</v>
      </c>
      <c r="O377" s="24">
        <f t="shared" si="227"/>
        <v>0</v>
      </c>
      <c r="P377" s="24">
        <f t="shared" si="227"/>
        <v>0</v>
      </c>
      <c r="Q377" s="24">
        <f t="shared" si="227"/>
        <v>0</v>
      </c>
      <c r="R377" s="24">
        <f t="shared" si="227"/>
        <v>0</v>
      </c>
      <c r="S377" s="24">
        <f t="shared" si="227"/>
        <v>0</v>
      </c>
      <c r="T377" s="24">
        <f t="shared" si="227"/>
        <v>0</v>
      </c>
      <c r="U377" s="24">
        <f t="shared" si="227"/>
        <v>0</v>
      </c>
      <c r="V377" s="24">
        <f t="shared" si="227"/>
        <v>0</v>
      </c>
      <c r="W377" s="24">
        <f t="shared" si="227"/>
        <v>0</v>
      </c>
      <c r="X377" s="24">
        <f t="shared" si="227"/>
        <v>0</v>
      </c>
    </row>
    <row r="378" spans="1:24" s="41" customFormat="1" ht="12.75" customHeight="1">
      <c r="A378" s="20"/>
      <c r="B378" s="30" t="s">
        <v>16</v>
      </c>
      <c r="C378" s="31">
        <v>697</v>
      </c>
      <c r="D378" s="32">
        <v>1</v>
      </c>
      <c r="E378" s="33" t="s">
        <v>53</v>
      </c>
      <c r="F378" s="34">
        <v>20400</v>
      </c>
      <c r="G378" s="31">
        <v>500</v>
      </c>
      <c r="H378" s="35">
        <f>I378+J378</f>
        <v>765.12200000000007</v>
      </c>
      <c r="I378" s="35"/>
      <c r="J378" s="35">
        <v>765.12200000000007</v>
      </c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</row>
    <row r="379" spans="1:24" s="40" customFormat="1" ht="23.25" customHeight="1">
      <c r="A379" s="20"/>
      <c r="B379" s="26" t="s">
        <v>54</v>
      </c>
      <c r="C379" s="21">
        <v>697</v>
      </c>
      <c r="D379" s="22">
        <v>1</v>
      </c>
      <c r="E379" s="27" t="s">
        <v>53</v>
      </c>
      <c r="F379" s="23">
        <v>20800</v>
      </c>
      <c r="G379" s="21">
        <v>0</v>
      </c>
      <c r="H379" s="24">
        <f>H380</f>
        <v>206.578</v>
      </c>
      <c r="I379" s="24">
        <f>I380</f>
        <v>0</v>
      </c>
      <c r="J379" s="24">
        <f>J380</f>
        <v>206.578</v>
      </c>
      <c r="K379" s="24">
        <f>K380</f>
        <v>0</v>
      </c>
      <c r="L379" s="24">
        <f t="shared" ref="L379:X379" si="228">L380</f>
        <v>0</v>
      </c>
      <c r="M379" s="24">
        <f t="shared" si="228"/>
        <v>0</v>
      </c>
      <c r="N379" s="24">
        <f t="shared" si="228"/>
        <v>0</v>
      </c>
      <c r="O379" s="24">
        <f t="shared" si="228"/>
        <v>0</v>
      </c>
      <c r="P379" s="24">
        <f t="shared" si="228"/>
        <v>0</v>
      </c>
      <c r="Q379" s="24">
        <f t="shared" si="228"/>
        <v>0</v>
      </c>
      <c r="R379" s="24">
        <f t="shared" si="228"/>
        <v>0</v>
      </c>
      <c r="S379" s="24">
        <f t="shared" si="228"/>
        <v>0</v>
      </c>
      <c r="T379" s="24">
        <f t="shared" si="228"/>
        <v>0</v>
      </c>
      <c r="U379" s="24">
        <f t="shared" si="228"/>
        <v>0</v>
      </c>
      <c r="V379" s="24">
        <f t="shared" si="228"/>
        <v>0</v>
      </c>
      <c r="W379" s="24">
        <f t="shared" si="228"/>
        <v>0</v>
      </c>
      <c r="X379" s="24">
        <f t="shared" si="228"/>
        <v>0</v>
      </c>
    </row>
    <row r="380" spans="1:24" s="41" customFormat="1" ht="12.75" customHeight="1">
      <c r="A380" s="20"/>
      <c r="B380" s="30" t="s">
        <v>16</v>
      </c>
      <c r="C380" s="31">
        <v>697</v>
      </c>
      <c r="D380" s="32">
        <v>1</v>
      </c>
      <c r="E380" s="33" t="s">
        <v>53</v>
      </c>
      <c r="F380" s="34">
        <v>20800</v>
      </c>
      <c r="G380" s="31">
        <v>500</v>
      </c>
      <c r="H380" s="35">
        <f>I380+J380</f>
        <v>206.578</v>
      </c>
      <c r="I380" s="35"/>
      <c r="J380" s="35">
        <v>206.578</v>
      </c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</row>
    <row r="381" spans="1:24" s="40" customFormat="1" ht="12.75" hidden="1" customHeight="1">
      <c r="A381" s="20"/>
      <c r="B381" s="62" t="s">
        <v>55</v>
      </c>
      <c r="C381" s="63">
        <v>697</v>
      </c>
      <c r="D381" s="64">
        <v>2</v>
      </c>
      <c r="E381" s="65">
        <v>0</v>
      </c>
      <c r="F381" s="66">
        <v>0</v>
      </c>
      <c r="G381" s="63">
        <v>0</v>
      </c>
      <c r="H381" s="67">
        <f t="shared" ref="H381:J384" si="229">H382</f>
        <v>41</v>
      </c>
      <c r="I381" s="67">
        <f t="shared" si="229"/>
        <v>0</v>
      </c>
      <c r="J381" s="67">
        <f t="shared" si="229"/>
        <v>41</v>
      </c>
      <c r="K381" s="24">
        <f t="shared" ref="K381:X384" si="230">K382</f>
        <v>0</v>
      </c>
      <c r="L381" s="24">
        <f t="shared" si="230"/>
        <v>0</v>
      </c>
      <c r="M381" s="24">
        <f t="shared" si="230"/>
        <v>0</v>
      </c>
      <c r="N381" s="24">
        <f t="shared" si="230"/>
        <v>0</v>
      </c>
      <c r="O381" s="24">
        <f t="shared" si="230"/>
        <v>0</v>
      </c>
      <c r="P381" s="24">
        <f t="shared" si="230"/>
        <v>0</v>
      </c>
      <c r="Q381" s="24">
        <f t="shared" si="230"/>
        <v>0</v>
      </c>
      <c r="R381" s="24">
        <f t="shared" si="230"/>
        <v>0</v>
      </c>
      <c r="S381" s="24">
        <f t="shared" si="230"/>
        <v>0</v>
      </c>
      <c r="T381" s="24">
        <f t="shared" si="230"/>
        <v>0</v>
      </c>
      <c r="U381" s="24">
        <f t="shared" si="230"/>
        <v>0</v>
      </c>
      <c r="V381" s="24">
        <f t="shared" si="230"/>
        <v>0</v>
      </c>
      <c r="W381" s="24">
        <f t="shared" si="230"/>
        <v>0</v>
      </c>
      <c r="X381" s="24">
        <f t="shared" si="230"/>
        <v>0</v>
      </c>
    </row>
    <row r="382" spans="1:24" s="40" customFormat="1" ht="12.75" hidden="1" customHeight="1">
      <c r="A382" s="20"/>
      <c r="B382" s="26" t="s">
        <v>56</v>
      </c>
      <c r="C382" s="21">
        <v>697</v>
      </c>
      <c r="D382" s="22">
        <v>2</v>
      </c>
      <c r="E382" s="27" t="s">
        <v>30</v>
      </c>
      <c r="F382" s="23">
        <v>0</v>
      </c>
      <c r="G382" s="21">
        <v>0</v>
      </c>
      <c r="H382" s="24">
        <f t="shared" si="229"/>
        <v>41</v>
      </c>
      <c r="I382" s="24">
        <f t="shared" si="229"/>
        <v>0</v>
      </c>
      <c r="J382" s="24">
        <f t="shared" si="229"/>
        <v>41</v>
      </c>
      <c r="K382" s="24">
        <f t="shared" si="230"/>
        <v>0</v>
      </c>
      <c r="L382" s="24">
        <f t="shared" si="230"/>
        <v>0</v>
      </c>
      <c r="M382" s="24">
        <f t="shared" si="230"/>
        <v>0</v>
      </c>
      <c r="N382" s="24">
        <f t="shared" si="230"/>
        <v>0</v>
      </c>
      <c r="O382" s="24">
        <f t="shared" si="230"/>
        <v>0</v>
      </c>
      <c r="P382" s="24">
        <f t="shared" si="230"/>
        <v>0</v>
      </c>
      <c r="Q382" s="24">
        <f t="shared" si="230"/>
        <v>0</v>
      </c>
      <c r="R382" s="24">
        <f t="shared" si="230"/>
        <v>0</v>
      </c>
      <c r="S382" s="24">
        <f t="shared" si="230"/>
        <v>0</v>
      </c>
      <c r="T382" s="24">
        <f t="shared" si="230"/>
        <v>0</v>
      </c>
      <c r="U382" s="24">
        <f t="shared" si="230"/>
        <v>0</v>
      </c>
      <c r="V382" s="24">
        <f t="shared" si="230"/>
        <v>0</v>
      </c>
      <c r="W382" s="24">
        <f t="shared" si="230"/>
        <v>0</v>
      </c>
      <c r="X382" s="24">
        <f t="shared" si="230"/>
        <v>0</v>
      </c>
    </row>
    <row r="383" spans="1:24" s="40" customFormat="1" ht="12.75" hidden="1" customHeight="1">
      <c r="A383" s="20"/>
      <c r="B383" s="37" t="s">
        <v>57</v>
      </c>
      <c r="C383" s="21">
        <v>697</v>
      </c>
      <c r="D383" s="22">
        <v>2</v>
      </c>
      <c r="E383" s="27" t="s">
        <v>30</v>
      </c>
      <c r="F383" s="23">
        <v>10000</v>
      </c>
      <c r="G383" s="21"/>
      <c r="H383" s="24">
        <f t="shared" si="229"/>
        <v>41</v>
      </c>
      <c r="I383" s="24">
        <f t="shared" si="229"/>
        <v>0</v>
      </c>
      <c r="J383" s="24">
        <f t="shared" si="229"/>
        <v>41</v>
      </c>
      <c r="K383" s="24">
        <f t="shared" si="230"/>
        <v>0</v>
      </c>
      <c r="L383" s="24">
        <f t="shared" si="230"/>
        <v>0</v>
      </c>
      <c r="M383" s="24">
        <f t="shared" si="230"/>
        <v>0</v>
      </c>
      <c r="N383" s="24">
        <f t="shared" si="230"/>
        <v>0</v>
      </c>
      <c r="O383" s="24">
        <f t="shared" si="230"/>
        <v>0</v>
      </c>
      <c r="P383" s="24">
        <f t="shared" si="230"/>
        <v>0</v>
      </c>
      <c r="Q383" s="24">
        <f t="shared" si="230"/>
        <v>0</v>
      </c>
      <c r="R383" s="24">
        <f t="shared" si="230"/>
        <v>0</v>
      </c>
      <c r="S383" s="24">
        <f t="shared" si="230"/>
        <v>0</v>
      </c>
      <c r="T383" s="24">
        <f t="shared" si="230"/>
        <v>0</v>
      </c>
      <c r="U383" s="24">
        <f t="shared" si="230"/>
        <v>0</v>
      </c>
      <c r="V383" s="24">
        <f t="shared" si="230"/>
        <v>0</v>
      </c>
      <c r="W383" s="24">
        <f t="shared" si="230"/>
        <v>0</v>
      </c>
      <c r="X383" s="24">
        <f t="shared" si="230"/>
        <v>0</v>
      </c>
    </row>
    <row r="384" spans="1:24" s="40" customFormat="1" ht="22.5" hidden="1" customHeight="1">
      <c r="A384" s="20"/>
      <c r="B384" s="26" t="s">
        <v>58</v>
      </c>
      <c r="C384" s="21">
        <v>697</v>
      </c>
      <c r="D384" s="22">
        <v>2</v>
      </c>
      <c r="E384" s="27" t="s">
        <v>30</v>
      </c>
      <c r="F384" s="23">
        <v>13600</v>
      </c>
      <c r="G384" s="21">
        <v>0</v>
      </c>
      <c r="H384" s="24">
        <f t="shared" si="229"/>
        <v>41</v>
      </c>
      <c r="I384" s="24">
        <f t="shared" si="229"/>
        <v>0</v>
      </c>
      <c r="J384" s="24">
        <f t="shared" si="229"/>
        <v>41</v>
      </c>
      <c r="K384" s="24">
        <f t="shared" si="230"/>
        <v>0</v>
      </c>
      <c r="L384" s="24">
        <f t="shared" si="230"/>
        <v>0</v>
      </c>
      <c r="M384" s="24">
        <f t="shared" si="230"/>
        <v>0</v>
      </c>
      <c r="N384" s="24">
        <f t="shared" si="230"/>
        <v>0</v>
      </c>
      <c r="O384" s="24">
        <f t="shared" si="230"/>
        <v>0</v>
      </c>
      <c r="P384" s="24">
        <f t="shared" si="230"/>
        <v>0</v>
      </c>
      <c r="Q384" s="24">
        <f t="shared" si="230"/>
        <v>0</v>
      </c>
      <c r="R384" s="24">
        <f t="shared" si="230"/>
        <v>0</v>
      </c>
      <c r="S384" s="24">
        <f t="shared" si="230"/>
        <v>0</v>
      </c>
      <c r="T384" s="24">
        <f t="shared" si="230"/>
        <v>0</v>
      </c>
      <c r="U384" s="24">
        <f t="shared" si="230"/>
        <v>0</v>
      </c>
      <c r="V384" s="24">
        <f t="shared" si="230"/>
        <v>0</v>
      </c>
      <c r="W384" s="24">
        <f t="shared" si="230"/>
        <v>0</v>
      </c>
      <c r="X384" s="24">
        <f t="shared" si="230"/>
        <v>0</v>
      </c>
    </row>
    <row r="385" spans="1:24" s="41" customFormat="1" ht="12.75" hidden="1" customHeight="1">
      <c r="A385" s="20"/>
      <c r="B385" s="30" t="s">
        <v>16</v>
      </c>
      <c r="C385" s="31">
        <v>697</v>
      </c>
      <c r="D385" s="32">
        <v>2</v>
      </c>
      <c r="E385" s="33" t="s">
        <v>30</v>
      </c>
      <c r="F385" s="34">
        <v>13600</v>
      </c>
      <c r="G385" s="31">
        <v>500</v>
      </c>
      <c r="H385" s="35">
        <f>I385+J385</f>
        <v>41</v>
      </c>
      <c r="I385" s="35"/>
      <c r="J385" s="35">
        <v>41</v>
      </c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</row>
    <row r="386" spans="1:24" s="40" customFormat="1" hidden="1">
      <c r="A386" s="20"/>
      <c r="B386" s="62" t="s">
        <v>18</v>
      </c>
      <c r="C386" s="63">
        <v>697</v>
      </c>
      <c r="D386" s="64">
        <v>5</v>
      </c>
      <c r="E386" s="65">
        <v>0</v>
      </c>
      <c r="F386" s="66">
        <v>0</v>
      </c>
      <c r="G386" s="63">
        <v>0</v>
      </c>
      <c r="H386" s="67">
        <f t="shared" ref="H386:I388" si="231">H387</f>
        <v>70.8</v>
      </c>
      <c r="I386" s="67">
        <f t="shared" si="231"/>
        <v>0</v>
      </c>
      <c r="J386" s="67">
        <f>J387</f>
        <v>70.8</v>
      </c>
      <c r="K386" s="24">
        <f>K387+K393+K399</f>
        <v>0</v>
      </c>
      <c r="L386" s="24">
        <f t="shared" ref="L386:X386" si="232">L387+L393+L399</f>
        <v>0</v>
      </c>
      <c r="M386" s="24">
        <f t="shared" si="232"/>
        <v>0</v>
      </c>
      <c r="N386" s="24">
        <f t="shared" si="232"/>
        <v>0</v>
      </c>
      <c r="O386" s="24">
        <f t="shared" si="232"/>
        <v>0</v>
      </c>
      <c r="P386" s="24">
        <f t="shared" si="232"/>
        <v>0</v>
      </c>
      <c r="Q386" s="24">
        <f t="shared" si="232"/>
        <v>0</v>
      </c>
      <c r="R386" s="24">
        <f t="shared" si="232"/>
        <v>0</v>
      </c>
      <c r="S386" s="24">
        <f t="shared" si="232"/>
        <v>0</v>
      </c>
      <c r="T386" s="24">
        <f t="shared" si="232"/>
        <v>0</v>
      </c>
      <c r="U386" s="24">
        <f t="shared" si="232"/>
        <v>0</v>
      </c>
      <c r="V386" s="24">
        <f t="shared" si="232"/>
        <v>0</v>
      </c>
      <c r="W386" s="24">
        <f t="shared" si="232"/>
        <v>0</v>
      </c>
      <c r="X386" s="24">
        <f t="shared" si="232"/>
        <v>0</v>
      </c>
    </row>
    <row r="387" spans="1:24" s="25" customFormat="1" hidden="1">
      <c r="A387" s="20"/>
      <c r="B387" s="26" t="s">
        <v>25</v>
      </c>
      <c r="C387" s="21">
        <v>697</v>
      </c>
      <c r="D387" s="22">
        <v>5</v>
      </c>
      <c r="E387" s="27" t="s">
        <v>13</v>
      </c>
      <c r="F387" s="23">
        <v>0</v>
      </c>
      <c r="G387" s="21">
        <v>0</v>
      </c>
      <c r="H387" s="24">
        <f t="shared" si="231"/>
        <v>70.8</v>
      </c>
      <c r="I387" s="24">
        <f t="shared" si="231"/>
        <v>0</v>
      </c>
      <c r="J387" s="24">
        <f>J388</f>
        <v>70.8</v>
      </c>
      <c r="K387" s="24">
        <f>K388</f>
        <v>0</v>
      </c>
      <c r="L387" s="24">
        <f t="shared" ref="L387:X388" si="233">L388</f>
        <v>0</v>
      </c>
      <c r="M387" s="24">
        <f t="shared" si="233"/>
        <v>0</v>
      </c>
      <c r="N387" s="24">
        <f t="shared" si="233"/>
        <v>0</v>
      </c>
      <c r="O387" s="24">
        <f t="shared" si="233"/>
        <v>0</v>
      </c>
      <c r="P387" s="24">
        <f t="shared" si="233"/>
        <v>0</v>
      </c>
      <c r="Q387" s="24">
        <f t="shared" si="233"/>
        <v>0</v>
      </c>
      <c r="R387" s="24">
        <f t="shared" si="233"/>
        <v>0</v>
      </c>
      <c r="S387" s="24">
        <f t="shared" si="233"/>
        <v>0</v>
      </c>
      <c r="T387" s="24">
        <f t="shared" si="233"/>
        <v>0</v>
      </c>
      <c r="U387" s="24">
        <f t="shared" si="233"/>
        <v>0</v>
      </c>
      <c r="V387" s="24">
        <f t="shared" si="233"/>
        <v>0</v>
      </c>
      <c r="W387" s="24">
        <f t="shared" si="233"/>
        <v>0</v>
      </c>
      <c r="X387" s="24">
        <f t="shared" si="233"/>
        <v>0</v>
      </c>
    </row>
    <row r="388" spans="1:24" s="25" customFormat="1" ht="12.75" hidden="1" customHeight="1">
      <c r="A388" s="20"/>
      <c r="B388" s="26" t="s">
        <v>28</v>
      </c>
      <c r="C388" s="21">
        <v>697</v>
      </c>
      <c r="D388" s="22">
        <v>5</v>
      </c>
      <c r="E388" s="27" t="s">
        <v>13</v>
      </c>
      <c r="F388" s="23">
        <v>3510500</v>
      </c>
      <c r="G388" s="21">
        <v>0</v>
      </c>
      <c r="H388" s="24">
        <f t="shared" si="231"/>
        <v>70.8</v>
      </c>
      <c r="I388" s="24">
        <f t="shared" si="231"/>
        <v>0</v>
      </c>
      <c r="J388" s="24">
        <f>J389</f>
        <v>70.8</v>
      </c>
      <c r="K388" s="24">
        <f>K389</f>
        <v>0</v>
      </c>
      <c r="L388" s="24">
        <f t="shared" si="233"/>
        <v>0</v>
      </c>
      <c r="M388" s="24">
        <f t="shared" si="233"/>
        <v>0</v>
      </c>
      <c r="N388" s="24">
        <f t="shared" si="233"/>
        <v>0</v>
      </c>
      <c r="O388" s="24">
        <f t="shared" si="233"/>
        <v>0</v>
      </c>
      <c r="P388" s="24">
        <f t="shared" si="233"/>
        <v>0</v>
      </c>
      <c r="Q388" s="24">
        <f t="shared" si="233"/>
        <v>0</v>
      </c>
      <c r="R388" s="24">
        <f t="shared" si="233"/>
        <v>0</v>
      </c>
      <c r="S388" s="24">
        <f t="shared" si="233"/>
        <v>0</v>
      </c>
      <c r="T388" s="24">
        <f t="shared" si="233"/>
        <v>0</v>
      </c>
      <c r="U388" s="24">
        <f t="shared" si="233"/>
        <v>0</v>
      </c>
      <c r="V388" s="24">
        <f t="shared" si="233"/>
        <v>0</v>
      </c>
      <c r="W388" s="24">
        <f t="shared" si="233"/>
        <v>0</v>
      </c>
      <c r="X388" s="24">
        <f t="shared" si="233"/>
        <v>0</v>
      </c>
    </row>
    <row r="389" spans="1:24" s="36" customFormat="1" ht="12.75" hidden="1" customHeight="1">
      <c r="A389" s="20"/>
      <c r="B389" s="30" t="s">
        <v>23</v>
      </c>
      <c r="C389" s="31">
        <v>697</v>
      </c>
      <c r="D389" s="32">
        <v>5</v>
      </c>
      <c r="E389" s="33" t="s">
        <v>13</v>
      </c>
      <c r="F389" s="34">
        <v>3510500</v>
      </c>
      <c r="G389" s="31">
        <v>6</v>
      </c>
      <c r="H389" s="35">
        <f>I389+J389</f>
        <v>70.8</v>
      </c>
      <c r="I389" s="35"/>
      <c r="J389" s="35">
        <v>70.8</v>
      </c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</row>
    <row r="390" spans="1:24" s="40" customFormat="1" ht="12.75" hidden="1" customHeight="1">
      <c r="A390" s="20"/>
      <c r="B390" s="62" t="s">
        <v>41</v>
      </c>
      <c r="C390" s="63">
        <v>697</v>
      </c>
      <c r="D390" s="64">
        <v>8</v>
      </c>
      <c r="E390" s="68"/>
      <c r="F390" s="66">
        <v>0</v>
      </c>
      <c r="G390" s="63">
        <v>0</v>
      </c>
      <c r="H390" s="67">
        <f>H391</f>
        <v>976.8</v>
      </c>
      <c r="I390" s="67">
        <f>I391</f>
        <v>0</v>
      </c>
      <c r="J390" s="67">
        <f>J391</f>
        <v>976.8</v>
      </c>
      <c r="K390" s="24">
        <f t="shared" ref="K390:X390" si="234">K391+K568</f>
        <v>0</v>
      </c>
      <c r="L390" s="24">
        <f t="shared" si="234"/>
        <v>0</v>
      </c>
      <c r="M390" s="24">
        <f t="shared" si="234"/>
        <v>0</v>
      </c>
      <c r="N390" s="24">
        <f t="shared" si="234"/>
        <v>0</v>
      </c>
      <c r="O390" s="24">
        <f t="shared" si="234"/>
        <v>0</v>
      </c>
      <c r="P390" s="24">
        <f t="shared" si="234"/>
        <v>0</v>
      </c>
      <c r="Q390" s="24">
        <f t="shared" si="234"/>
        <v>0</v>
      </c>
      <c r="R390" s="24">
        <f t="shared" si="234"/>
        <v>0</v>
      </c>
      <c r="S390" s="24">
        <f t="shared" si="234"/>
        <v>0</v>
      </c>
      <c r="T390" s="24">
        <f t="shared" si="234"/>
        <v>0</v>
      </c>
      <c r="U390" s="24">
        <f t="shared" si="234"/>
        <v>0</v>
      </c>
      <c r="V390" s="24">
        <f t="shared" si="234"/>
        <v>0</v>
      </c>
      <c r="W390" s="24">
        <f t="shared" si="234"/>
        <v>0</v>
      </c>
      <c r="X390" s="24">
        <f t="shared" si="234"/>
        <v>0</v>
      </c>
    </row>
    <row r="391" spans="1:24" s="25" customFormat="1" ht="12.75" hidden="1" customHeight="1">
      <c r="A391" s="20"/>
      <c r="B391" s="26" t="s">
        <v>42</v>
      </c>
      <c r="C391" s="21">
        <v>697</v>
      </c>
      <c r="D391" s="22">
        <v>8</v>
      </c>
      <c r="E391" s="27" t="s">
        <v>20</v>
      </c>
      <c r="F391" s="23">
        <v>0</v>
      </c>
      <c r="G391" s="21">
        <v>0</v>
      </c>
      <c r="H391" s="24">
        <f>H392+H395</f>
        <v>976.8</v>
      </c>
      <c r="I391" s="24">
        <f>I392+I395</f>
        <v>0</v>
      </c>
      <c r="J391" s="24">
        <f>J392+J395</f>
        <v>976.8</v>
      </c>
      <c r="K391" s="24">
        <f t="shared" ref="K391:X391" si="235">K398+K401+K565</f>
        <v>0</v>
      </c>
      <c r="L391" s="24">
        <f t="shared" si="235"/>
        <v>0</v>
      </c>
      <c r="M391" s="24">
        <f t="shared" si="235"/>
        <v>0</v>
      </c>
      <c r="N391" s="24">
        <f t="shared" si="235"/>
        <v>0</v>
      </c>
      <c r="O391" s="24">
        <f t="shared" si="235"/>
        <v>0</v>
      </c>
      <c r="P391" s="24">
        <f t="shared" si="235"/>
        <v>0</v>
      </c>
      <c r="Q391" s="24">
        <f t="shared" si="235"/>
        <v>0</v>
      </c>
      <c r="R391" s="24">
        <f t="shared" si="235"/>
        <v>0</v>
      </c>
      <c r="S391" s="24">
        <f t="shared" si="235"/>
        <v>0</v>
      </c>
      <c r="T391" s="24">
        <f t="shared" si="235"/>
        <v>0</v>
      </c>
      <c r="U391" s="24">
        <f t="shared" si="235"/>
        <v>0</v>
      </c>
      <c r="V391" s="24">
        <f t="shared" si="235"/>
        <v>0</v>
      </c>
      <c r="W391" s="24">
        <f t="shared" si="235"/>
        <v>0</v>
      </c>
      <c r="X391" s="24">
        <f t="shared" si="235"/>
        <v>0</v>
      </c>
    </row>
    <row r="392" spans="1:24" s="25" customFormat="1" ht="25.5" hidden="1" customHeight="1">
      <c r="A392" s="20"/>
      <c r="B392" s="37" t="s">
        <v>103</v>
      </c>
      <c r="C392" s="21">
        <v>697</v>
      </c>
      <c r="D392" s="22">
        <v>8</v>
      </c>
      <c r="E392" s="27" t="s">
        <v>20</v>
      </c>
      <c r="F392" s="23">
        <v>4400000</v>
      </c>
      <c r="G392" s="21"/>
      <c r="H392" s="24">
        <f t="shared" ref="H392:J393" si="236">H393</f>
        <v>789.9</v>
      </c>
      <c r="I392" s="24">
        <f t="shared" si="236"/>
        <v>0</v>
      </c>
      <c r="J392" s="24">
        <f t="shared" si="236"/>
        <v>789.9</v>
      </c>
      <c r="K392" s="24">
        <f t="shared" ref="K392:X393" si="237">K393</f>
        <v>0</v>
      </c>
      <c r="L392" s="24">
        <f t="shared" si="237"/>
        <v>0</v>
      </c>
      <c r="M392" s="24">
        <f t="shared" si="237"/>
        <v>0</v>
      </c>
      <c r="N392" s="24">
        <f t="shared" si="237"/>
        <v>0</v>
      </c>
      <c r="O392" s="24">
        <f t="shared" si="237"/>
        <v>0</v>
      </c>
      <c r="P392" s="24">
        <f t="shared" si="237"/>
        <v>0</v>
      </c>
      <c r="Q392" s="24">
        <f t="shared" si="237"/>
        <v>0</v>
      </c>
      <c r="R392" s="24">
        <f t="shared" si="237"/>
        <v>0</v>
      </c>
      <c r="S392" s="24">
        <f t="shared" si="237"/>
        <v>0</v>
      </c>
      <c r="T392" s="24">
        <f t="shared" si="237"/>
        <v>0</v>
      </c>
      <c r="U392" s="24">
        <f t="shared" si="237"/>
        <v>0</v>
      </c>
      <c r="V392" s="24">
        <f t="shared" si="237"/>
        <v>0</v>
      </c>
      <c r="W392" s="24">
        <f t="shared" si="237"/>
        <v>0</v>
      </c>
      <c r="X392" s="24">
        <f t="shared" si="237"/>
        <v>0</v>
      </c>
    </row>
    <row r="393" spans="1:24" s="25" customFormat="1" ht="12.75" hidden="1" customHeight="1">
      <c r="A393" s="20"/>
      <c r="B393" s="26" t="s">
        <v>37</v>
      </c>
      <c r="C393" s="21">
        <v>697</v>
      </c>
      <c r="D393" s="22">
        <v>8</v>
      </c>
      <c r="E393" s="27" t="s">
        <v>20</v>
      </c>
      <c r="F393" s="23">
        <v>4409900</v>
      </c>
      <c r="G393" s="21">
        <v>0</v>
      </c>
      <c r="H393" s="24">
        <f t="shared" si="236"/>
        <v>789.9</v>
      </c>
      <c r="I393" s="24">
        <f t="shared" si="236"/>
        <v>0</v>
      </c>
      <c r="J393" s="24">
        <f t="shared" si="236"/>
        <v>789.9</v>
      </c>
      <c r="K393" s="24">
        <f t="shared" si="237"/>
        <v>0</v>
      </c>
      <c r="L393" s="24">
        <f t="shared" si="237"/>
        <v>0</v>
      </c>
      <c r="M393" s="24">
        <f t="shared" si="237"/>
        <v>0</v>
      </c>
      <c r="N393" s="24">
        <f t="shared" si="237"/>
        <v>0</v>
      </c>
      <c r="O393" s="24">
        <f t="shared" si="237"/>
        <v>0</v>
      </c>
      <c r="P393" s="24">
        <f t="shared" si="237"/>
        <v>0</v>
      </c>
      <c r="Q393" s="24">
        <f t="shared" si="237"/>
        <v>0</v>
      </c>
      <c r="R393" s="24">
        <f t="shared" si="237"/>
        <v>0</v>
      </c>
      <c r="S393" s="24">
        <f t="shared" si="237"/>
        <v>0</v>
      </c>
      <c r="T393" s="24">
        <f t="shared" si="237"/>
        <v>0</v>
      </c>
      <c r="U393" s="24">
        <f t="shared" si="237"/>
        <v>0</v>
      </c>
      <c r="V393" s="24">
        <f t="shared" si="237"/>
        <v>0</v>
      </c>
      <c r="W393" s="24">
        <f t="shared" si="237"/>
        <v>0</v>
      </c>
      <c r="X393" s="24">
        <f t="shared" si="237"/>
        <v>0</v>
      </c>
    </row>
    <row r="394" spans="1:24" s="25" customFormat="1" ht="12.75" hidden="1" customHeight="1">
      <c r="A394" s="20"/>
      <c r="B394" s="30" t="s">
        <v>38</v>
      </c>
      <c r="C394" s="31">
        <v>697</v>
      </c>
      <c r="D394" s="32">
        <v>8</v>
      </c>
      <c r="E394" s="33" t="s">
        <v>20</v>
      </c>
      <c r="F394" s="34">
        <v>4409900</v>
      </c>
      <c r="G394" s="31">
        <v>1</v>
      </c>
      <c r="H394" s="35">
        <f>I394+J394</f>
        <v>789.9</v>
      </c>
      <c r="I394" s="35"/>
      <c r="J394" s="35">
        <v>789.9</v>
      </c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</row>
    <row r="395" spans="1:24" s="25" customFormat="1" ht="12.75" hidden="1" customHeight="1">
      <c r="A395" s="20"/>
      <c r="B395" s="37" t="s">
        <v>104</v>
      </c>
      <c r="C395" s="21">
        <v>697</v>
      </c>
      <c r="D395" s="22">
        <v>8</v>
      </c>
      <c r="E395" s="27" t="s">
        <v>20</v>
      </c>
      <c r="F395" s="23">
        <v>4420000</v>
      </c>
      <c r="G395" s="15"/>
      <c r="H395" s="24">
        <f t="shared" ref="H395:J396" si="238">H396</f>
        <v>186.9</v>
      </c>
      <c r="I395" s="24">
        <f t="shared" si="238"/>
        <v>0</v>
      </c>
      <c r="J395" s="24">
        <f t="shared" si="238"/>
        <v>186.9</v>
      </c>
      <c r="K395" s="24">
        <f t="shared" ref="K395:X396" si="239">K396</f>
        <v>0</v>
      </c>
      <c r="L395" s="24">
        <f t="shared" si="239"/>
        <v>0</v>
      </c>
      <c r="M395" s="24">
        <f t="shared" si="239"/>
        <v>0</v>
      </c>
      <c r="N395" s="24">
        <f t="shared" si="239"/>
        <v>0</v>
      </c>
      <c r="O395" s="24">
        <f t="shared" si="239"/>
        <v>0</v>
      </c>
      <c r="P395" s="24">
        <f t="shared" si="239"/>
        <v>0</v>
      </c>
      <c r="Q395" s="24">
        <f t="shared" si="239"/>
        <v>0</v>
      </c>
      <c r="R395" s="24">
        <f t="shared" si="239"/>
        <v>0</v>
      </c>
      <c r="S395" s="24">
        <f t="shared" si="239"/>
        <v>0</v>
      </c>
      <c r="T395" s="24">
        <f t="shared" si="239"/>
        <v>0</v>
      </c>
      <c r="U395" s="24">
        <f t="shared" si="239"/>
        <v>0</v>
      </c>
      <c r="V395" s="24">
        <f t="shared" si="239"/>
        <v>0</v>
      </c>
      <c r="W395" s="24">
        <f t="shared" si="239"/>
        <v>0</v>
      </c>
      <c r="X395" s="24">
        <f t="shared" si="239"/>
        <v>0</v>
      </c>
    </row>
    <row r="396" spans="1:24" s="25" customFormat="1" ht="12.75" hidden="1" customHeight="1">
      <c r="A396" s="20"/>
      <c r="B396" s="26" t="s">
        <v>37</v>
      </c>
      <c r="C396" s="21">
        <v>697</v>
      </c>
      <c r="D396" s="22">
        <v>8</v>
      </c>
      <c r="E396" s="27" t="s">
        <v>20</v>
      </c>
      <c r="F396" s="23">
        <v>4429900</v>
      </c>
      <c r="G396" s="21">
        <v>0</v>
      </c>
      <c r="H396" s="24">
        <f t="shared" si="238"/>
        <v>186.9</v>
      </c>
      <c r="I396" s="24">
        <f t="shared" si="238"/>
        <v>0</v>
      </c>
      <c r="J396" s="24">
        <f t="shared" si="238"/>
        <v>186.9</v>
      </c>
      <c r="K396" s="24">
        <f t="shared" si="239"/>
        <v>0</v>
      </c>
      <c r="L396" s="24">
        <f t="shared" si="239"/>
        <v>0</v>
      </c>
      <c r="M396" s="24">
        <f t="shared" si="239"/>
        <v>0</v>
      </c>
      <c r="N396" s="24">
        <f t="shared" si="239"/>
        <v>0</v>
      </c>
      <c r="O396" s="24">
        <f t="shared" si="239"/>
        <v>0</v>
      </c>
      <c r="P396" s="24">
        <f t="shared" si="239"/>
        <v>0</v>
      </c>
      <c r="Q396" s="24">
        <f t="shared" si="239"/>
        <v>0</v>
      </c>
      <c r="R396" s="24">
        <f t="shared" si="239"/>
        <v>0</v>
      </c>
      <c r="S396" s="24">
        <f t="shared" si="239"/>
        <v>0</v>
      </c>
      <c r="T396" s="24">
        <f t="shared" si="239"/>
        <v>0</v>
      </c>
      <c r="U396" s="24">
        <f t="shared" si="239"/>
        <v>0</v>
      </c>
      <c r="V396" s="24">
        <f t="shared" si="239"/>
        <v>0</v>
      </c>
      <c r="W396" s="24">
        <f t="shared" si="239"/>
        <v>0</v>
      </c>
      <c r="X396" s="24">
        <f t="shared" si="239"/>
        <v>0</v>
      </c>
    </row>
    <row r="397" spans="1:24" s="25" customFormat="1" ht="12.75" hidden="1" customHeight="1">
      <c r="A397" s="20"/>
      <c r="B397" s="30" t="s">
        <v>38</v>
      </c>
      <c r="C397" s="31">
        <v>697</v>
      </c>
      <c r="D397" s="32">
        <v>8</v>
      </c>
      <c r="E397" s="33" t="s">
        <v>20</v>
      </c>
      <c r="F397" s="34">
        <v>4429900</v>
      </c>
      <c r="G397" s="31">
        <v>1</v>
      </c>
      <c r="H397" s="35">
        <f>I397+J397</f>
        <v>186.9</v>
      </c>
      <c r="I397" s="35"/>
      <c r="J397" s="35">
        <v>186.9</v>
      </c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</row>
    <row r="398" spans="1:24" s="40" customFormat="1" ht="12.75" hidden="1" customHeight="1">
      <c r="A398" s="20"/>
      <c r="B398" s="38"/>
      <c r="C398" s="31"/>
      <c r="D398" s="32"/>
      <c r="E398" s="39"/>
      <c r="F398" s="34"/>
      <c r="G398" s="31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s="40" customFormat="1" ht="12.75" hidden="1" customHeight="1">
      <c r="A399" s="20"/>
      <c r="B399" s="75" t="s">
        <v>70</v>
      </c>
      <c r="C399" s="70">
        <v>698</v>
      </c>
      <c r="D399" s="71">
        <v>0</v>
      </c>
      <c r="E399" s="72">
        <v>0</v>
      </c>
      <c r="F399" s="73">
        <v>0</v>
      </c>
      <c r="G399" s="70">
        <v>0</v>
      </c>
      <c r="H399" s="74">
        <f>H400+H407+H412+H416</f>
        <v>1696.1</v>
      </c>
      <c r="I399" s="74">
        <f>I400+I407+I412+I416</f>
        <v>0</v>
      </c>
      <c r="J399" s="74">
        <f>J400+J407+J412+J416</f>
        <v>1696.1</v>
      </c>
      <c r="K399" s="51">
        <f>K400+K407</f>
        <v>0</v>
      </c>
      <c r="L399" s="51">
        <f t="shared" ref="L399:X399" si="240">L400+L407</f>
        <v>0</v>
      </c>
      <c r="M399" s="51">
        <f t="shared" si="240"/>
        <v>0</v>
      </c>
      <c r="N399" s="51">
        <f t="shared" si="240"/>
        <v>0</v>
      </c>
      <c r="O399" s="51">
        <f t="shared" si="240"/>
        <v>0</v>
      </c>
      <c r="P399" s="51">
        <f t="shared" si="240"/>
        <v>0</v>
      </c>
      <c r="Q399" s="51">
        <f t="shared" si="240"/>
        <v>0</v>
      </c>
      <c r="R399" s="51">
        <f t="shared" si="240"/>
        <v>0</v>
      </c>
      <c r="S399" s="51">
        <f t="shared" si="240"/>
        <v>0</v>
      </c>
      <c r="T399" s="51">
        <f t="shared" si="240"/>
        <v>0</v>
      </c>
      <c r="U399" s="51">
        <f t="shared" si="240"/>
        <v>0</v>
      </c>
      <c r="V399" s="51">
        <f t="shared" si="240"/>
        <v>0</v>
      </c>
      <c r="W399" s="51">
        <f t="shared" si="240"/>
        <v>0</v>
      </c>
      <c r="X399" s="51">
        <f t="shared" si="240"/>
        <v>0</v>
      </c>
    </row>
    <row r="400" spans="1:24" s="40" customFormat="1" ht="12.75" customHeight="1">
      <c r="A400" s="20"/>
      <c r="B400" s="62" t="s">
        <v>11</v>
      </c>
      <c r="C400" s="63">
        <v>698</v>
      </c>
      <c r="D400" s="64">
        <v>1</v>
      </c>
      <c r="E400" s="65">
        <v>0</v>
      </c>
      <c r="F400" s="66">
        <v>0</v>
      </c>
      <c r="G400" s="63">
        <v>0</v>
      </c>
      <c r="H400" s="67">
        <f t="shared" ref="H400:J401" si="241">H401</f>
        <v>946</v>
      </c>
      <c r="I400" s="67">
        <f t="shared" si="241"/>
        <v>0</v>
      </c>
      <c r="J400" s="67">
        <f t="shared" si="241"/>
        <v>946</v>
      </c>
      <c r="K400" s="24">
        <f>K401</f>
        <v>0</v>
      </c>
      <c r="L400" s="24">
        <f t="shared" ref="L400:X401" si="242">L401</f>
        <v>0</v>
      </c>
      <c r="M400" s="24">
        <f t="shared" si="242"/>
        <v>0</v>
      </c>
      <c r="N400" s="24">
        <f t="shared" si="242"/>
        <v>0</v>
      </c>
      <c r="O400" s="24">
        <f t="shared" si="242"/>
        <v>0</v>
      </c>
      <c r="P400" s="24">
        <f t="shared" si="242"/>
        <v>0</v>
      </c>
      <c r="Q400" s="24">
        <f t="shared" si="242"/>
        <v>0</v>
      </c>
      <c r="R400" s="24">
        <f t="shared" si="242"/>
        <v>0</v>
      </c>
      <c r="S400" s="24">
        <f t="shared" si="242"/>
        <v>0</v>
      </c>
      <c r="T400" s="24">
        <f t="shared" si="242"/>
        <v>0</v>
      </c>
      <c r="U400" s="24">
        <f t="shared" si="242"/>
        <v>0</v>
      </c>
      <c r="V400" s="24">
        <f t="shared" si="242"/>
        <v>0</v>
      </c>
      <c r="W400" s="24">
        <f t="shared" si="242"/>
        <v>0</v>
      </c>
      <c r="X400" s="24">
        <f t="shared" si="242"/>
        <v>0</v>
      </c>
    </row>
    <row r="401" spans="1:24" s="40" customFormat="1" ht="38.25" customHeight="1">
      <c r="A401" s="20"/>
      <c r="B401" s="26" t="s">
        <v>52</v>
      </c>
      <c r="C401" s="21">
        <v>698</v>
      </c>
      <c r="D401" s="22">
        <v>1</v>
      </c>
      <c r="E401" s="27" t="s">
        <v>53</v>
      </c>
      <c r="F401" s="23">
        <v>0</v>
      </c>
      <c r="G401" s="21">
        <v>0</v>
      </c>
      <c r="H401" s="24">
        <f t="shared" si="241"/>
        <v>946</v>
      </c>
      <c r="I401" s="24">
        <f t="shared" si="241"/>
        <v>0</v>
      </c>
      <c r="J401" s="24">
        <f t="shared" si="241"/>
        <v>946</v>
      </c>
      <c r="K401" s="24">
        <f>K402</f>
        <v>0</v>
      </c>
      <c r="L401" s="24">
        <f t="shared" si="242"/>
        <v>0</v>
      </c>
      <c r="M401" s="24">
        <f t="shared" si="242"/>
        <v>0</v>
      </c>
      <c r="N401" s="24">
        <f t="shared" si="242"/>
        <v>0</v>
      </c>
      <c r="O401" s="24">
        <f t="shared" si="242"/>
        <v>0</v>
      </c>
      <c r="P401" s="24">
        <f t="shared" si="242"/>
        <v>0</v>
      </c>
      <c r="Q401" s="24">
        <f t="shared" si="242"/>
        <v>0</v>
      </c>
      <c r="R401" s="24">
        <f t="shared" si="242"/>
        <v>0</v>
      </c>
      <c r="S401" s="24">
        <f t="shared" si="242"/>
        <v>0</v>
      </c>
      <c r="T401" s="24">
        <f t="shared" si="242"/>
        <v>0</v>
      </c>
      <c r="U401" s="24">
        <f t="shared" si="242"/>
        <v>0</v>
      </c>
      <c r="V401" s="24">
        <f t="shared" si="242"/>
        <v>0</v>
      </c>
      <c r="W401" s="24">
        <f t="shared" si="242"/>
        <v>0</v>
      </c>
      <c r="X401" s="24">
        <f t="shared" si="242"/>
        <v>0</v>
      </c>
    </row>
    <row r="402" spans="1:24" s="40" customFormat="1" ht="38.25" customHeight="1">
      <c r="A402" s="20"/>
      <c r="B402" s="28" t="s">
        <v>14</v>
      </c>
      <c r="C402" s="21">
        <v>698</v>
      </c>
      <c r="D402" s="22">
        <v>1</v>
      </c>
      <c r="E402" s="27" t="s">
        <v>53</v>
      </c>
      <c r="F402" s="23">
        <v>20000</v>
      </c>
      <c r="G402" s="21"/>
      <c r="H402" s="24">
        <f>H403+H405</f>
        <v>946</v>
      </c>
      <c r="I402" s="24">
        <f>I403+I405</f>
        <v>0</v>
      </c>
      <c r="J402" s="24">
        <f>J403+J405</f>
        <v>946</v>
      </c>
      <c r="K402" s="24">
        <f>K403+K405</f>
        <v>0</v>
      </c>
      <c r="L402" s="24">
        <f t="shared" ref="L402:X402" si="243">L403+L405</f>
        <v>0</v>
      </c>
      <c r="M402" s="24">
        <f t="shared" si="243"/>
        <v>0</v>
      </c>
      <c r="N402" s="24">
        <f t="shared" si="243"/>
        <v>0</v>
      </c>
      <c r="O402" s="24">
        <f t="shared" si="243"/>
        <v>0</v>
      </c>
      <c r="P402" s="24">
        <f t="shared" si="243"/>
        <v>0</v>
      </c>
      <c r="Q402" s="24">
        <f t="shared" si="243"/>
        <v>0</v>
      </c>
      <c r="R402" s="24">
        <f t="shared" si="243"/>
        <v>0</v>
      </c>
      <c r="S402" s="24">
        <f t="shared" si="243"/>
        <v>0</v>
      </c>
      <c r="T402" s="24">
        <f t="shared" si="243"/>
        <v>0</v>
      </c>
      <c r="U402" s="24">
        <f t="shared" si="243"/>
        <v>0</v>
      </c>
      <c r="V402" s="24">
        <f t="shared" si="243"/>
        <v>0</v>
      </c>
      <c r="W402" s="24">
        <f t="shared" si="243"/>
        <v>0</v>
      </c>
      <c r="X402" s="24">
        <f t="shared" si="243"/>
        <v>0</v>
      </c>
    </row>
    <row r="403" spans="1:24" s="40" customFormat="1" ht="12.75" customHeight="1">
      <c r="A403" s="20"/>
      <c r="B403" s="26" t="s">
        <v>17</v>
      </c>
      <c r="C403" s="21">
        <v>698</v>
      </c>
      <c r="D403" s="22">
        <v>1</v>
      </c>
      <c r="E403" s="27" t="s">
        <v>53</v>
      </c>
      <c r="F403" s="23">
        <v>20400</v>
      </c>
      <c r="G403" s="21">
        <v>0</v>
      </c>
      <c r="H403" s="24">
        <f>H404</f>
        <v>760.08</v>
      </c>
      <c r="I403" s="24">
        <f>I404</f>
        <v>0</v>
      </c>
      <c r="J403" s="24">
        <f>J404</f>
        <v>760.08</v>
      </c>
      <c r="K403" s="24">
        <f>K404</f>
        <v>0</v>
      </c>
      <c r="L403" s="24">
        <f t="shared" ref="L403:X403" si="244">L404</f>
        <v>0</v>
      </c>
      <c r="M403" s="24">
        <f t="shared" si="244"/>
        <v>0</v>
      </c>
      <c r="N403" s="24">
        <f t="shared" si="244"/>
        <v>0</v>
      </c>
      <c r="O403" s="24">
        <f t="shared" si="244"/>
        <v>0</v>
      </c>
      <c r="P403" s="24">
        <f t="shared" si="244"/>
        <v>0</v>
      </c>
      <c r="Q403" s="24">
        <f t="shared" si="244"/>
        <v>0</v>
      </c>
      <c r="R403" s="24">
        <f t="shared" si="244"/>
        <v>0</v>
      </c>
      <c r="S403" s="24">
        <f t="shared" si="244"/>
        <v>0</v>
      </c>
      <c r="T403" s="24">
        <f t="shared" si="244"/>
        <v>0</v>
      </c>
      <c r="U403" s="24">
        <f t="shared" si="244"/>
        <v>0</v>
      </c>
      <c r="V403" s="24">
        <f t="shared" si="244"/>
        <v>0</v>
      </c>
      <c r="W403" s="24">
        <f t="shared" si="244"/>
        <v>0</v>
      </c>
      <c r="X403" s="24">
        <f t="shared" si="244"/>
        <v>0</v>
      </c>
    </row>
    <row r="404" spans="1:24" s="41" customFormat="1" ht="12.75" customHeight="1">
      <c r="A404" s="20"/>
      <c r="B404" s="30" t="s">
        <v>16</v>
      </c>
      <c r="C404" s="31">
        <v>698</v>
      </c>
      <c r="D404" s="32">
        <v>1</v>
      </c>
      <c r="E404" s="33" t="s">
        <v>53</v>
      </c>
      <c r="F404" s="34">
        <v>20400</v>
      </c>
      <c r="G404" s="31">
        <v>500</v>
      </c>
      <c r="H404" s="35">
        <f>I404+J404</f>
        <v>760.08</v>
      </c>
      <c r="I404" s="35"/>
      <c r="J404" s="35">
        <v>760.08</v>
      </c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</row>
    <row r="405" spans="1:24" s="40" customFormat="1" ht="24.75" customHeight="1">
      <c r="A405" s="20"/>
      <c r="B405" s="26" t="s">
        <v>54</v>
      </c>
      <c r="C405" s="21">
        <v>698</v>
      </c>
      <c r="D405" s="22">
        <v>1</v>
      </c>
      <c r="E405" s="27" t="s">
        <v>53</v>
      </c>
      <c r="F405" s="23">
        <v>20800</v>
      </c>
      <c r="G405" s="21">
        <v>0</v>
      </c>
      <c r="H405" s="24">
        <f>H406</f>
        <v>185.92</v>
      </c>
      <c r="I405" s="24">
        <f>I406</f>
        <v>0</v>
      </c>
      <c r="J405" s="24">
        <f>J406</f>
        <v>185.92</v>
      </c>
      <c r="K405" s="24">
        <f>K406</f>
        <v>0</v>
      </c>
      <c r="L405" s="24">
        <f t="shared" ref="L405:X405" si="245">L406</f>
        <v>0</v>
      </c>
      <c r="M405" s="24">
        <f t="shared" si="245"/>
        <v>0</v>
      </c>
      <c r="N405" s="24">
        <f t="shared" si="245"/>
        <v>0</v>
      </c>
      <c r="O405" s="24">
        <f t="shared" si="245"/>
        <v>0</v>
      </c>
      <c r="P405" s="24">
        <f t="shared" si="245"/>
        <v>0</v>
      </c>
      <c r="Q405" s="24">
        <f t="shared" si="245"/>
        <v>0</v>
      </c>
      <c r="R405" s="24">
        <f t="shared" si="245"/>
        <v>0</v>
      </c>
      <c r="S405" s="24">
        <f t="shared" si="245"/>
        <v>0</v>
      </c>
      <c r="T405" s="24">
        <f t="shared" si="245"/>
        <v>0</v>
      </c>
      <c r="U405" s="24">
        <f t="shared" si="245"/>
        <v>0</v>
      </c>
      <c r="V405" s="24">
        <f t="shared" si="245"/>
        <v>0</v>
      </c>
      <c r="W405" s="24">
        <f t="shared" si="245"/>
        <v>0</v>
      </c>
      <c r="X405" s="24">
        <f t="shared" si="245"/>
        <v>0</v>
      </c>
    </row>
    <row r="406" spans="1:24" s="41" customFormat="1" ht="12.75" customHeight="1">
      <c r="A406" s="20"/>
      <c r="B406" s="30" t="s">
        <v>16</v>
      </c>
      <c r="C406" s="31">
        <v>698</v>
      </c>
      <c r="D406" s="32">
        <v>1</v>
      </c>
      <c r="E406" s="33" t="s">
        <v>53</v>
      </c>
      <c r="F406" s="34">
        <v>20800</v>
      </c>
      <c r="G406" s="31">
        <v>500</v>
      </c>
      <c r="H406" s="35">
        <f>I406+J406</f>
        <v>185.92</v>
      </c>
      <c r="I406" s="35"/>
      <c r="J406" s="35">
        <v>185.92</v>
      </c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</row>
    <row r="407" spans="1:24" s="40" customFormat="1" ht="12.75" hidden="1" customHeight="1">
      <c r="A407" s="20"/>
      <c r="B407" s="62" t="s">
        <v>55</v>
      </c>
      <c r="C407" s="63">
        <v>698</v>
      </c>
      <c r="D407" s="64">
        <v>2</v>
      </c>
      <c r="E407" s="65">
        <v>0</v>
      </c>
      <c r="F407" s="66">
        <v>0</v>
      </c>
      <c r="G407" s="63">
        <v>0</v>
      </c>
      <c r="H407" s="67">
        <f t="shared" ref="H407:J410" si="246">H408</f>
        <v>41</v>
      </c>
      <c r="I407" s="67">
        <f t="shared" si="246"/>
        <v>0</v>
      </c>
      <c r="J407" s="67">
        <f t="shared" si="246"/>
        <v>41</v>
      </c>
      <c r="K407" s="24">
        <f t="shared" ref="K407:X410" si="247">K408</f>
        <v>0</v>
      </c>
      <c r="L407" s="24">
        <f t="shared" si="247"/>
        <v>0</v>
      </c>
      <c r="M407" s="24">
        <f t="shared" si="247"/>
        <v>0</v>
      </c>
      <c r="N407" s="24">
        <f t="shared" si="247"/>
        <v>0</v>
      </c>
      <c r="O407" s="24">
        <f t="shared" si="247"/>
        <v>0</v>
      </c>
      <c r="P407" s="24">
        <f t="shared" si="247"/>
        <v>0</v>
      </c>
      <c r="Q407" s="24">
        <f t="shared" si="247"/>
        <v>0</v>
      </c>
      <c r="R407" s="24">
        <f t="shared" si="247"/>
        <v>0</v>
      </c>
      <c r="S407" s="24">
        <f t="shared" si="247"/>
        <v>0</v>
      </c>
      <c r="T407" s="24">
        <f t="shared" si="247"/>
        <v>0</v>
      </c>
      <c r="U407" s="24">
        <f t="shared" si="247"/>
        <v>0</v>
      </c>
      <c r="V407" s="24">
        <f t="shared" si="247"/>
        <v>0</v>
      </c>
      <c r="W407" s="24">
        <f t="shared" si="247"/>
        <v>0</v>
      </c>
      <c r="X407" s="24">
        <f t="shared" si="247"/>
        <v>0</v>
      </c>
    </row>
    <row r="408" spans="1:24" s="40" customFormat="1" ht="12.75" hidden="1" customHeight="1">
      <c r="A408" s="20"/>
      <c r="B408" s="26" t="s">
        <v>56</v>
      </c>
      <c r="C408" s="21">
        <v>698</v>
      </c>
      <c r="D408" s="22">
        <v>2</v>
      </c>
      <c r="E408" s="27" t="s">
        <v>30</v>
      </c>
      <c r="F408" s="23">
        <v>0</v>
      </c>
      <c r="G408" s="21">
        <v>0</v>
      </c>
      <c r="H408" s="24">
        <f t="shared" si="246"/>
        <v>41</v>
      </c>
      <c r="I408" s="24">
        <f t="shared" si="246"/>
        <v>0</v>
      </c>
      <c r="J408" s="24">
        <f t="shared" si="246"/>
        <v>41</v>
      </c>
      <c r="K408" s="24">
        <f t="shared" si="247"/>
        <v>0</v>
      </c>
      <c r="L408" s="24">
        <f t="shared" si="247"/>
        <v>0</v>
      </c>
      <c r="M408" s="24">
        <f t="shared" si="247"/>
        <v>0</v>
      </c>
      <c r="N408" s="24">
        <f t="shared" si="247"/>
        <v>0</v>
      </c>
      <c r="O408" s="24">
        <f t="shared" si="247"/>
        <v>0</v>
      </c>
      <c r="P408" s="24">
        <f t="shared" si="247"/>
        <v>0</v>
      </c>
      <c r="Q408" s="24">
        <f t="shared" si="247"/>
        <v>0</v>
      </c>
      <c r="R408" s="24">
        <f t="shared" si="247"/>
        <v>0</v>
      </c>
      <c r="S408" s="24">
        <f t="shared" si="247"/>
        <v>0</v>
      </c>
      <c r="T408" s="24">
        <f t="shared" si="247"/>
        <v>0</v>
      </c>
      <c r="U408" s="24">
        <f t="shared" si="247"/>
        <v>0</v>
      </c>
      <c r="V408" s="24">
        <f t="shared" si="247"/>
        <v>0</v>
      </c>
      <c r="W408" s="24">
        <f t="shared" si="247"/>
        <v>0</v>
      </c>
      <c r="X408" s="24">
        <f t="shared" si="247"/>
        <v>0</v>
      </c>
    </row>
    <row r="409" spans="1:24" s="40" customFormat="1" ht="12.75" hidden="1" customHeight="1">
      <c r="A409" s="20"/>
      <c r="B409" s="37" t="s">
        <v>57</v>
      </c>
      <c r="C409" s="21">
        <v>698</v>
      </c>
      <c r="D409" s="22">
        <v>2</v>
      </c>
      <c r="E409" s="27" t="s">
        <v>30</v>
      </c>
      <c r="F409" s="23">
        <v>10000</v>
      </c>
      <c r="G409" s="21"/>
      <c r="H409" s="24">
        <f t="shared" si="246"/>
        <v>41</v>
      </c>
      <c r="I409" s="24">
        <f t="shared" si="246"/>
        <v>0</v>
      </c>
      <c r="J409" s="24">
        <f t="shared" si="246"/>
        <v>41</v>
      </c>
      <c r="K409" s="24">
        <f t="shared" si="247"/>
        <v>0</v>
      </c>
      <c r="L409" s="24">
        <f t="shared" si="247"/>
        <v>0</v>
      </c>
      <c r="M409" s="24">
        <f t="shared" si="247"/>
        <v>0</v>
      </c>
      <c r="N409" s="24">
        <f t="shared" si="247"/>
        <v>0</v>
      </c>
      <c r="O409" s="24">
        <f t="shared" si="247"/>
        <v>0</v>
      </c>
      <c r="P409" s="24">
        <f t="shared" si="247"/>
        <v>0</v>
      </c>
      <c r="Q409" s="24">
        <f t="shared" si="247"/>
        <v>0</v>
      </c>
      <c r="R409" s="24">
        <f t="shared" si="247"/>
        <v>0</v>
      </c>
      <c r="S409" s="24">
        <f t="shared" si="247"/>
        <v>0</v>
      </c>
      <c r="T409" s="24">
        <f t="shared" si="247"/>
        <v>0</v>
      </c>
      <c r="U409" s="24">
        <f t="shared" si="247"/>
        <v>0</v>
      </c>
      <c r="V409" s="24">
        <f t="shared" si="247"/>
        <v>0</v>
      </c>
      <c r="W409" s="24">
        <f t="shared" si="247"/>
        <v>0</v>
      </c>
      <c r="X409" s="24">
        <f t="shared" si="247"/>
        <v>0</v>
      </c>
    </row>
    <row r="410" spans="1:24" s="40" customFormat="1" ht="24" hidden="1" customHeight="1">
      <c r="A410" s="20"/>
      <c r="B410" s="26" t="s">
        <v>58</v>
      </c>
      <c r="C410" s="21">
        <v>698</v>
      </c>
      <c r="D410" s="22">
        <v>2</v>
      </c>
      <c r="E410" s="27" t="s">
        <v>30</v>
      </c>
      <c r="F410" s="23">
        <v>13600</v>
      </c>
      <c r="G410" s="21">
        <v>0</v>
      </c>
      <c r="H410" s="24">
        <f t="shared" si="246"/>
        <v>41</v>
      </c>
      <c r="I410" s="24">
        <f t="shared" si="246"/>
        <v>0</v>
      </c>
      <c r="J410" s="24">
        <f t="shared" si="246"/>
        <v>41</v>
      </c>
      <c r="K410" s="24">
        <f t="shared" si="247"/>
        <v>0</v>
      </c>
      <c r="L410" s="24">
        <f t="shared" si="247"/>
        <v>0</v>
      </c>
      <c r="M410" s="24">
        <f t="shared" si="247"/>
        <v>0</v>
      </c>
      <c r="N410" s="24">
        <f t="shared" si="247"/>
        <v>0</v>
      </c>
      <c r="O410" s="24">
        <f t="shared" si="247"/>
        <v>0</v>
      </c>
      <c r="P410" s="24">
        <f t="shared" si="247"/>
        <v>0</v>
      </c>
      <c r="Q410" s="24">
        <f t="shared" si="247"/>
        <v>0</v>
      </c>
      <c r="R410" s="24">
        <f t="shared" si="247"/>
        <v>0</v>
      </c>
      <c r="S410" s="24">
        <f t="shared" si="247"/>
        <v>0</v>
      </c>
      <c r="T410" s="24">
        <f t="shared" si="247"/>
        <v>0</v>
      </c>
      <c r="U410" s="24">
        <f t="shared" si="247"/>
        <v>0</v>
      </c>
      <c r="V410" s="24">
        <f t="shared" si="247"/>
        <v>0</v>
      </c>
      <c r="W410" s="24">
        <f t="shared" si="247"/>
        <v>0</v>
      </c>
      <c r="X410" s="24">
        <f t="shared" si="247"/>
        <v>0</v>
      </c>
    </row>
    <row r="411" spans="1:24" s="41" customFormat="1" ht="12.75" hidden="1" customHeight="1">
      <c r="A411" s="20"/>
      <c r="B411" s="30" t="s">
        <v>16</v>
      </c>
      <c r="C411" s="31">
        <v>698</v>
      </c>
      <c r="D411" s="32">
        <v>2</v>
      </c>
      <c r="E411" s="33" t="s">
        <v>30</v>
      </c>
      <c r="F411" s="34">
        <v>13600</v>
      </c>
      <c r="G411" s="31">
        <v>500</v>
      </c>
      <c r="H411" s="35">
        <f>I411+J411</f>
        <v>41</v>
      </c>
      <c r="I411" s="35"/>
      <c r="J411" s="35">
        <v>41</v>
      </c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</row>
    <row r="412" spans="1:24" s="40" customFormat="1" hidden="1">
      <c r="A412" s="20"/>
      <c r="B412" s="62" t="s">
        <v>18</v>
      </c>
      <c r="C412" s="63">
        <v>698</v>
      </c>
      <c r="D412" s="64">
        <v>5</v>
      </c>
      <c r="E412" s="65">
        <v>0</v>
      </c>
      <c r="F412" s="66">
        <v>0</v>
      </c>
      <c r="G412" s="63">
        <v>0</v>
      </c>
      <c r="H412" s="67">
        <f t="shared" ref="H412:I414" si="248">H413</f>
        <v>40.799999999999997</v>
      </c>
      <c r="I412" s="67">
        <f t="shared" si="248"/>
        <v>0</v>
      </c>
      <c r="J412" s="67">
        <f>J413</f>
        <v>40.799999999999997</v>
      </c>
      <c r="K412" s="24">
        <f>K413+K419+K425</f>
        <v>0</v>
      </c>
      <c r="L412" s="24">
        <f t="shared" ref="L412:X412" si="249">L413+L419+L425</f>
        <v>0</v>
      </c>
      <c r="M412" s="24">
        <f t="shared" si="249"/>
        <v>0</v>
      </c>
      <c r="N412" s="24">
        <f t="shared" si="249"/>
        <v>0</v>
      </c>
      <c r="O412" s="24">
        <f t="shared" si="249"/>
        <v>0</v>
      </c>
      <c r="P412" s="24">
        <f t="shared" si="249"/>
        <v>0</v>
      </c>
      <c r="Q412" s="24">
        <f t="shared" si="249"/>
        <v>0</v>
      </c>
      <c r="R412" s="24">
        <f t="shared" si="249"/>
        <v>0</v>
      </c>
      <c r="S412" s="24">
        <f t="shared" si="249"/>
        <v>0</v>
      </c>
      <c r="T412" s="24">
        <f t="shared" si="249"/>
        <v>0</v>
      </c>
      <c r="U412" s="24">
        <f t="shared" si="249"/>
        <v>0</v>
      </c>
      <c r="V412" s="24">
        <f t="shared" si="249"/>
        <v>0</v>
      </c>
      <c r="W412" s="24">
        <f t="shared" si="249"/>
        <v>0</v>
      </c>
      <c r="X412" s="24">
        <f t="shared" si="249"/>
        <v>0</v>
      </c>
    </row>
    <row r="413" spans="1:24" s="25" customFormat="1" hidden="1">
      <c r="A413" s="20"/>
      <c r="B413" s="26" t="s">
        <v>25</v>
      </c>
      <c r="C413" s="21">
        <v>698</v>
      </c>
      <c r="D413" s="22">
        <v>5</v>
      </c>
      <c r="E413" s="27" t="s">
        <v>13</v>
      </c>
      <c r="F413" s="23">
        <v>0</v>
      </c>
      <c r="G413" s="21">
        <v>0</v>
      </c>
      <c r="H413" s="24">
        <f t="shared" si="248"/>
        <v>40.799999999999997</v>
      </c>
      <c r="I413" s="24">
        <f t="shared" si="248"/>
        <v>0</v>
      </c>
      <c r="J413" s="24">
        <f>J414</f>
        <v>40.799999999999997</v>
      </c>
      <c r="K413" s="24">
        <f>K414</f>
        <v>0</v>
      </c>
      <c r="L413" s="24">
        <f t="shared" ref="L413:X414" si="250">L414</f>
        <v>0</v>
      </c>
      <c r="M413" s="24">
        <f t="shared" si="250"/>
        <v>0</v>
      </c>
      <c r="N413" s="24">
        <f t="shared" si="250"/>
        <v>0</v>
      </c>
      <c r="O413" s="24">
        <f t="shared" si="250"/>
        <v>0</v>
      </c>
      <c r="P413" s="24">
        <f t="shared" si="250"/>
        <v>0</v>
      </c>
      <c r="Q413" s="24">
        <f t="shared" si="250"/>
        <v>0</v>
      </c>
      <c r="R413" s="24">
        <f t="shared" si="250"/>
        <v>0</v>
      </c>
      <c r="S413" s="24">
        <f t="shared" si="250"/>
        <v>0</v>
      </c>
      <c r="T413" s="24">
        <f t="shared" si="250"/>
        <v>0</v>
      </c>
      <c r="U413" s="24">
        <f t="shared" si="250"/>
        <v>0</v>
      </c>
      <c r="V413" s="24">
        <f t="shared" si="250"/>
        <v>0</v>
      </c>
      <c r="W413" s="24">
        <f t="shared" si="250"/>
        <v>0</v>
      </c>
      <c r="X413" s="24">
        <f t="shared" si="250"/>
        <v>0</v>
      </c>
    </row>
    <row r="414" spans="1:24" s="25" customFormat="1" ht="12.75" hidden="1" customHeight="1">
      <c r="A414" s="20"/>
      <c r="B414" s="26" t="s">
        <v>28</v>
      </c>
      <c r="C414" s="21">
        <v>698</v>
      </c>
      <c r="D414" s="22">
        <v>5</v>
      </c>
      <c r="E414" s="27" t="s">
        <v>13</v>
      </c>
      <c r="F414" s="23">
        <v>3510500</v>
      </c>
      <c r="G414" s="21">
        <v>0</v>
      </c>
      <c r="H414" s="24">
        <f t="shared" si="248"/>
        <v>40.799999999999997</v>
      </c>
      <c r="I414" s="24">
        <f t="shared" si="248"/>
        <v>0</v>
      </c>
      <c r="J414" s="24">
        <f>J415</f>
        <v>40.799999999999997</v>
      </c>
      <c r="K414" s="24">
        <f>K415</f>
        <v>0</v>
      </c>
      <c r="L414" s="24">
        <f t="shared" si="250"/>
        <v>0</v>
      </c>
      <c r="M414" s="24">
        <f t="shared" si="250"/>
        <v>0</v>
      </c>
      <c r="N414" s="24">
        <f t="shared" si="250"/>
        <v>0</v>
      </c>
      <c r="O414" s="24">
        <f t="shared" si="250"/>
        <v>0</v>
      </c>
      <c r="P414" s="24">
        <f t="shared" si="250"/>
        <v>0</v>
      </c>
      <c r="Q414" s="24">
        <f t="shared" si="250"/>
        <v>0</v>
      </c>
      <c r="R414" s="24">
        <f t="shared" si="250"/>
        <v>0</v>
      </c>
      <c r="S414" s="24">
        <f t="shared" si="250"/>
        <v>0</v>
      </c>
      <c r="T414" s="24">
        <f t="shared" si="250"/>
        <v>0</v>
      </c>
      <c r="U414" s="24">
        <f t="shared" si="250"/>
        <v>0</v>
      </c>
      <c r="V414" s="24">
        <f t="shared" si="250"/>
        <v>0</v>
      </c>
      <c r="W414" s="24">
        <f t="shared" si="250"/>
        <v>0</v>
      </c>
      <c r="X414" s="24">
        <f t="shared" si="250"/>
        <v>0</v>
      </c>
    </row>
    <row r="415" spans="1:24" s="36" customFormat="1" ht="12.75" hidden="1" customHeight="1">
      <c r="A415" s="20"/>
      <c r="B415" s="30" t="s">
        <v>23</v>
      </c>
      <c r="C415" s="31">
        <v>698</v>
      </c>
      <c r="D415" s="32">
        <v>5</v>
      </c>
      <c r="E415" s="33" t="s">
        <v>13</v>
      </c>
      <c r="F415" s="34">
        <v>3510500</v>
      </c>
      <c r="G415" s="31">
        <v>6</v>
      </c>
      <c r="H415" s="35">
        <f>I415+J415</f>
        <v>40.799999999999997</v>
      </c>
      <c r="I415" s="35"/>
      <c r="J415" s="35">
        <v>40.799999999999997</v>
      </c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</row>
    <row r="416" spans="1:24" s="40" customFormat="1" ht="12.75" hidden="1" customHeight="1">
      <c r="A416" s="20"/>
      <c r="B416" s="62" t="s">
        <v>41</v>
      </c>
      <c r="C416" s="63">
        <v>698</v>
      </c>
      <c r="D416" s="64">
        <v>8</v>
      </c>
      <c r="E416" s="68"/>
      <c r="F416" s="66">
        <v>0</v>
      </c>
      <c r="G416" s="63">
        <v>0</v>
      </c>
      <c r="H416" s="67">
        <f>H417</f>
        <v>668.30000000000007</v>
      </c>
      <c r="I416" s="67">
        <f>I417</f>
        <v>0</v>
      </c>
      <c r="J416" s="67">
        <f>J417</f>
        <v>668.30000000000007</v>
      </c>
      <c r="K416" s="24">
        <f t="shared" ref="K416:X416" si="251">K417+K594</f>
        <v>0</v>
      </c>
      <c r="L416" s="24">
        <f t="shared" si="251"/>
        <v>0</v>
      </c>
      <c r="M416" s="24">
        <f t="shared" si="251"/>
        <v>0</v>
      </c>
      <c r="N416" s="24">
        <f t="shared" si="251"/>
        <v>0</v>
      </c>
      <c r="O416" s="24">
        <f t="shared" si="251"/>
        <v>0</v>
      </c>
      <c r="P416" s="24">
        <f t="shared" si="251"/>
        <v>0</v>
      </c>
      <c r="Q416" s="24">
        <f t="shared" si="251"/>
        <v>0</v>
      </c>
      <c r="R416" s="24">
        <f t="shared" si="251"/>
        <v>0</v>
      </c>
      <c r="S416" s="24">
        <f t="shared" si="251"/>
        <v>0</v>
      </c>
      <c r="T416" s="24">
        <f t="shared" si="251"/>
        <v>0</v>
      </c>
      <c r="U416" s="24">
        <f t="shared" si="251"/>
        <v>0</v>
      </c>
      <c r="V416" s="24">
        <f t="shared" si="251"/>
        <v>0</v>
      </c>
      <c r="W416" s="24">
        <f t="shared" si="251"/>
        <v>0</v>
      </c>
      <c r="X416" s="24">
        <f t="shared" si="251"/>
        <v>0</v>
      </c>
    </row>
    <row r="417" spans="1:24" s="25" customFormat="1" ht="12.75" hidden="1" customHeight="1">
      <c r="A417" s="20"/>
      <c r="B417" s="26" t="s">
        <v>42</v>
      </c>
      <c r="C417" s="21">
        <v>698</v>
      </c>
      <c r="D417" s="22">
        <v>8</v>
      </c>
      <c r="E417" s="27" t="s">
        <v>20</v>
      </c>
      <c r="F417" s="23">
        <v>0</v>
      </c>
      <c r="G417" s="21">
        <v>0</v>
      </c>
      <c r="H417" s="24">
        <f>H418+H421</f>
        <v>668.30000000000007</v>
      </c>
      <c r="I417" s="24">
        <f>I418+I421</f>
        <v>0</v>
      </c>
      <c r="J417" s="24">
        <f>J418+J421</f>
        <v>668.30000000000007</v>
      </c>
      <c r="K417" s="24">
        <f t="shared" ref="K417:X417" si="252">K424+K427+K591</f>
        <v>0</v>
      </c>
      <c r="L417" s="24">
        <f t="shared" si="252"/>
        <v>0</v>
      </c>
      <c r="M417" s="24">
        <f t="shared" si="252"/>
        <v>0</v>
      </c>
      <c r="N417" s="24">
        <f t="shared" si="252"/>
        <v>0</v>
      </c>
      <c r="O417" s="24">
        <f t="shared" si="252"/>
        <v>0</v>
      </c>
      <c r="P417" s="24">
        <f t="shared" si="252"/>
        <v>0</v>
      </c>
      <c r="Q417" s="24">
        <f t="shared" si="252"/>
        <v>0</v>
      </c>
      <c r="R417" s="24">
        <f t="shared" si="252"/>
        <v>0</v>
      </c>
      <c r="S417" s="24">
        <f t="shared" si="252"/>
        <v>0</v>
      </c>
      <c r="T417" s="24">
        <f t="shared" si="252"/>
        <v>0</v>
      </c>
      <c r="U417" s="24">
        <f t="shared" si="252"/>
        <v>0</v>
      </c>
      <c r="V417" s="24">
        <f t="shared" si="252"/>
        <v>0</v>
      </c>
      <c r="W417" s="24">
        <f t="shared" si="252"/>
        <v>0</v>
      </c>
      <c r="X417" s="24">
        <f t="shared" si="252"/>
        <v>0</v>
      </c>
    </row>
    <row r="418" spans="1:24" s="25" customFormat="1" ht="25.5" hidden="1" customHeight="1">
      <c r="A418" s="20"/>
      <c r="B418" s="37" t="s">
        <v>103</v>
      </c>
      <c r="C418" s="21">
        <v>698</v>
      </c>
      <c r="D418" s="22">
        <v>8</v>
      </c>
      <c r="E418" s="27" t="s">
        <v>20</v>
      </c>
      <c r="F418" s="23">
        <v>4400000</v>
      </c>
      <c r="G418" s="21"/>
      <c r="H418" s="24">
        <f t="shared" ref="H418:J419" si="253">H419</f>
        <v>521.20000000000005</v>
      </c>
      <c r="I418" s="24">
        <f t="shared" si="253"/>
        <v>0</v>
      </c>
      <c r="J418" s="24">
        <f t="shared" si="253"/>
        <v>521.20000000000005</v>
      </c>
      <c r="K418" s="24">
        <f t="shared" ref="K418:X419" si="254">K419</f>
        <v>0</v>
      </c>
      <c r="L418" s="24">
        <f t="shared" si="254"/>
        <v>0</v>
      </c>
      <c r="M418" s="24">
        <f t="shared" si="254"/>
        <v>0</v>
      </c>
      <c r="N418" s="24">
        <f t="shared" si="254"/>
        <v>0</v>
      </c>
      <c r="O418" s="24">
        <f t="shared" si="254"/>
        <v>0</v>
      </c>
      <c r="P418" s="24">
        <f t="shared" si="254"/>
        <v>0</v>
      </c>
      <c r="Q418" s="24">
        <f t="shared" si="254"/>
        <v>0</v>
      </c>
      <c r="R418" s="24">
        <f t="shared" si="254"/>
        <v>0</v>
      </c>
      <c r="S418" s="24">
        <f t="shared" si="254"/>
        <v>0</v>
      </c>
      <c r="T418" s="24">
        <f t="shared" si="254"/>
        <v>0</v>
      </c>
      <c r="U418" s="24">
        <f t="shared" si="254"/>
        <v>0</v>
      </c>
      <c r="V418" s="24">
        <f t="shared" si="254"/>
        <v>0</v>
      </c>
      <c r="W418" s="24">
        <f t="shared" si="254"/>
        <v>0</v>
      </c>
      <c r="X418" s="24">
        <f t="shared" si="254"/>
        <v>0</v>
      </c>
    </row>
    <row r="419" spans="1:24" s="25" customFormat="1" ht="12.75" hidden="1" customHeight="1">
      <c r="A419" s="20"/>
      <c r="B419" s="26" t="s">
        <v>37</v>
      </c>
      <c r="C419" s="21">
        <v>698</v>
      </c>
      <c r="D419" s="22">
        <v>8</v>
      </c>
      <c r="E419" s="27" t="s">
        <v>20</v>
      </c>
      <c r="F419" s="23">
        <v>4409900</v>
      </c>
      <c r="G419" s="21">
        <v>0</v>
      </c>
      <c r="H419" s="24">
        <f t="shared" si="253"/>
        <v>521.20000000000005</v>
      </c>
      <c r="I419" s="24">
        <f t="shared" si="253"/>
        <v>0</v>
      </c>
      <c r="J419" s="24">
        <f t="shared" si="253"/>
        <v>521.20000000000005</v>
      </c>
      <c r="K419" s="24">
        <f t="shared" si="254"/>
        <v>0</v>
      </c>
      <c r="L419" s="24">
        <f t="shared" si="254"/>
        <v>0</v>
      </c>
      <c r="M419" s="24">
        <f t="shared" si="254"/>
        <v>0</v>
      </c>
      <c r="N419" s="24">
        <f t="shared" si="254"/>
        <v>0</v>
      </c>
      <c r="O419" s="24">
        <f t="shared" si="254"/>
        <v>0</v>
      </c>
      <c r="P419" s="24">
        <f t="shared" si="254"/>
        <v>0</v>
      </c>
      <c r="Q419" s="24">
        <f t="shared" si="254"/>
        <v>0</v>
      </c>
      <c r="R419" s="24">
        <f t="shared" si="254"/>
        <v>0</v>
      </c>
      <c r="S419" s="24">
        <f t="shared" si="254"/>
        <v>0</v>
      </c>
      <c r="T419" s="24">
        <f t="shared" si="254"/>
        <v>0</v>
      </c>
      <c r="U419" s="24">
        <f t="shared" si="254"/>
        <v>0</v>
      </c>
      <c r="V419" s="24">
        <f t="shared" si="254"/>
        <v>0</v>
      </c>
      <c r="W419" s="24">
        <f t="shared" si="254"/>
        <v>0</v>
      </c>
      <c r="X419" s="24">
        <f t="shared" si="254"/>
        <v>0</v>
      </c>
    </row>
    <row r="420" spans="1:24" s="25" customFormat="1" ht="12.75" hidden="1" customHeight="1">
      <c r="A420" s="20"/>
      <c r="B420" s="30" t="s">
        <v>38</v>
      </c>
      <c r="C420" s="31">
        <v>698</v>
      </c>
      <c r="D420" s="32">
        <v>8</v>
      </c>
      <c r="E420" s="33" t="s">
        <v>20</v>
      </c>
      <c r="F420" s="34">
        <v>4409900</v>
      </c>
      <c r="G420" s="31">
        <v>1</v>
      </c>
      <c r="H420" s="35">
        <f>I420+J420</f>
        <v>521.20000000000005</v>
      </c>
      <c r="I420" s="35"/>
      <c r="J420" s="35">
        <v>521.20000000000005</v>
      </c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</row>
    <row r="421" spans="1:24" s="25" customFormat="1" ht="12.75" hidden="1" customHeight="1">
      <c r="A421" s="20"/>
      <c r="B421" s="37" t="s">
        <v>104</v>
      </c>
      <c r="C421" s="21">
        <v>698</v>
      </c>
      <c r="D421" s="22">
        <v>8</v>
      </c>
      <c r="E421" s="27" t="s">
        <v>20</v>
      </c>
      <c r="F421" s="23">
        <v>4420000</v>
      </c>
      <c r="G421" s="15"/>
      <c r="H421" s="24">
        <f t="shared" ref="H421:J422" si="255">H422</f>
        <v>147.1</v>
      </c>
      <c r="I421" s="24">
        <f t="shared" si="255"/>
        <v>0</v>
      </c>
      <c r="J421" s="24">
        <f t="shared" si="255"/>
        <v>147.1</v>
      </c>
      <c r="K421" s="24">
        <f t="shared" ref="K421:X422" si="256">K422</f>
        <v>0</v>
      </c>
      <c r="L421" s="24">
        <f t="shared" si="256"/>
        <v>0</v>
      </c>
      <c r="M421" s="24">
        <f t="shared" si="256"/>
        <v>0</v>
      </c>
      <c r="N421" s="24">
        <f t="shared" si="256"/>
        <v>0</v>
      </c>
      <c r="O421" s="24">
        <f t="shared" si="256"/>
        <v>0</v>
      </c>
      <c r="P421" s="24">
        <f t="shared" si="256"/>
        <v>0</v>
      </c>
      <c r="Q421" s="24">
        <f t="shared" si="256"/>
        <v>0</v>
      </c>
      <c r="R421" s="24">
        <f t="shared" si="256"/>
        <v>0</v>
      </c>
      <c r="S421" s="24">
        <f t="shared" si="256"/>
        <v>0</v>
      </c>
      <c r="T421" s="24">
        <f t="shared" si="256"/>
        <v>0</v>
      </c>
      <c r="U421" s="24">
        <f t="shared" si="256"/>
        <v>0</v>
      </c>
      <c r="V421" s="24">
        <f t="shared" si="256"/>
        <v>0</v>
      </c>
      <c r="W421" s="24">
        <f t="shared" si="256"/>
        <v>0</v>
      </c>
      <c r="X421" s="24">
        <f t="shared" si="256"/>
        <v>0</v>
      </c>
    </row>
    <row r="422" spans="1:24" s="25" customFormat="1" ht="12.75" hidden="1" customHeight="1">
      <c r="A422" s="20"/>
      <c r="B422" s="26" t="s">
        <v>37</v>
      </c>
      <c r="C422" s="21">
        <v>698</v>
      </c>
      <c r="D422" s="22">
        <v>8</v>
      </c>
      <c r="E422" s="27" t="s">
        <v>20</v>
      </c>
      <c r="F422" s="23">
        <v>4429900</v>
      </c>
      <c r="G422" s="21">
        <v>0</v>
      </c>
      <c r="H422" s="24">
        <f t="shared" si="255"/>
        <v>147.1</v>
      </c>
      <c r="I422" s="24">
        <f t="shared" si="255"/>
        <v>0</v>
      </c>
      <c r="J422" s="24">
        <f t="shared" si="255"/>
        <v>147.1</v>
      </c>
      <c r="K422" s="24">
        <f t="shared" si="256"/>
        <v>0</v>
      </c>
      <c r="L422" s="24">
        <f t="shared" si="256"/>
        <v>0</v>
      </c>
      <c r="M422" s="24">
        <f t="shared" si="256"/>
        <v>0</v>
      </c>
      <c r="N422" s="24">
        <f t="shared" si="256"/>
        <v>0</v>
      </c>
      <c r="O422" s="24">
        <f t="shared" si="256"/>
        <v>0</v>
      </c>
      <c r="P422" s="24">
        <f t="shared" si="256"/>
        <v>0</v>
      </c>
      <c r="Q422" s="24">
        <f t="shared" si="256"/>
        <v>0</v>
      </c>
      <c r="R422" s="24">
        <f t="shared" si="256"/>
        <v>0</v>
      </c>
      <c r="S422" s="24">
        <f t="shared" si="256"/>
        <v>0</v>
      </c>
      <c r="T422" s="24">
        <f t="shared" si="256"/>
        <v>0</v>
      </c>
      <c r="U422" s="24">
        <f t="shared" si="256"/>
        <v>0</v>
      </c>
      <c r="V422" s="24">
        <f t="shared" si="256"/>
        <v>0</v>
      </c>
      <c r="W422" s="24">
        <f t="shared" si="256"/>
        <v>0</v>
      </c>
      <c r="X422" s="24">
        <f t="shared" si="256"/>
        <v>0</v>
      </c>
    </row>
    <row r="423" spans="1:24" s="25" customFormat="1" ht="12.75" hidden="1" customHeight="1">
      <c r="A423" s="20"/>
      <c r="B423" s="30" t="s">
        <v>38</v>
      </c>
      <c r="C423" s="31">
        <v>698</v>
      </c>
      <c r="D423" s="32">
        <v>8</v>
      </c>
      <c r="E423" s="33" t="s">
        <v>20</v>
      </c>
      <c r="F423" s="34">
        <v>4429900</v>
      </c>
      <c r="G423" s="31">
        <v>1</v>
      </c>
      <c r="H423" s="35">
        <f>I423+J423</f>
        <v>147.1</v>
      </c>
      <c r="I423" s="35"/>
      <c r="J423" s="35">
        <v>147.1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</row>
    <row r="424" spans="1:24" s="40" customFormat="1" ht="12.75" hidden="1" customHeight="1">
      <c r="A424" s="20"/>
      <c r="B424" s="38"/>
      <c r="C424" s="31"/>
      <c r="D424" s="32"/>
      <c r="E424" s="39"/>
      <c r="F424" s="34"/>
      <c r="G424" s="31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s="40" customFormat="1" ht="12.75" hidden="1" customHeight="1">
      <c r="A425" s="20"/>
      <c r="B425" s="75" t="s">
        <v>71</v>
      </c>
      <c r="C425" s="70">
        <v>699</v>
      </c>
      <c r="D425" s="71">
        <v>0</v>
      </c>
      <c r="E425" s="72">
        <v>0</v>
      </c>
      <c r="F425" s="73">
        <v>0</v>
      </c>
      <c r="G425" s="70">
        <v>0</v>
      </c>
      <c r="H425" s="74">
        <f>H426+H433+H438+H442</f>
        <v>1837.9</v>
      </c>
      <c r="I425" s="74">
        <f>I426+I433+I438+I442</f>
        <v>0</v>
      </c>
      <c r="J425" s="74">
        <f>J426+J433+J438+J442</f>
        <v>1837.9</v>
      </c>
      <c r="K425" s="51">
        <f>K426+K433</f>
        <v>0</v>
      </c>
      <c r="L425" s="51">
        <f t="shared" ref="L425:X425" si="257">L426+L433</f>
        <v>0</v>
      </c>
      <c r="M425" s="51">
        <f t="shared" si="257"/>
        <v>0</v>
      </c>
      <c r="N425" s="51">
        <f t="shared" si="257"/>
        <v>0</v>
      </c>
      <c r="O425" s="51">
        <f t="shared" si="257"/>
        <v>0</v>
      </c>
      <c r="P425" s="51">
        <f t="shared" si="257"/>
        <v>0</v>
      </c>
      <c r="Q425" s="51">
        <f t="shared" si="257"/>
        <v>0</v>
      </c>
      <c r="R425" s="51">
        <f t="shared" si="257"/>
        <v>0</v>
      </c>
      <c r="S425" s="51">
        <f t="shared" si="257"/>
        <v>0</v>
      </c>
      <c r="T425" s="51">
        <f t="shared" si="257"/>
        <v>0</v>
      </c>
      <c r="U425" s="51">
        <f t="shared" si="257"/>
        <v>0</v>
      </c>
      <c r="V425" s="51">
        <f t="shared" si="257"/>
        <v>0</v>
      </c>
      <c r="W425" s="51">
        <f t="shared" si="257"/>
        <v>0</v>
      </c>
      <c r="X425" s="51">
        <f t="shared" si="257"/>
        <v>0</v>
      </c>
    </row>
    <row r="426" spans="1:24" s="40" customFormat="1" ht="12.75" customHeight="1">
      <c r="A426" s="20"/>
      <c r="B426" s="62" t="s">
        <v>11</v>
      </c>
      <c r="C426" s="63">
        <v>699</v>
      </c>
      <c r="D426" s="64">
        <v>1</v>
      </c>
      <c r="E426" s="65">
        <v>0</v>
      </c>
      <c r="F426" s="66">
        <v>0</v>
      </c>
      <c r="G426" s="63">
        <v>0</v>
      </c>
      <c r="H426" s="67">
        <f t="shared" ref="H426:J427" si="258">H427</f>
        <v>971.8</v>
      </c>
      <c r="I426" s="67">
        <f t="shared" si="258"/>
        <v>0</v>
      </c>
      <c r="J426" s="67">
        <f t="shared" si="258"/>
        <v>971.8</v>
      </c>
      <c r="K426" s="24">
        <f>K427</f>
        <v>0</v>
      </c>
      <c r="L426" s="24">
        <f t="shared" ref="L426:X427" si="259">L427</f>
        <v>0</v>
      </c>
      <c r="M426" s="24">
        <f t="shared" si="259"/>
        <v>0</v>
      </c>
      <c r="N426" s="24">
        <f t="shared" si="259"/>
        <v>0</v>
      </c>
      <c r="O426" s="24">
        <f t="shared" si="259"/>
        <v>0</v>
      </c>
      <c r="P426" s="24">
        <f t="shared" si="259"/>
        <v>0</v>
      </c>
      <c r="Q426" s="24">
        <f t="shared" si="259"/>
        <v>0</v>
      </c>
      <c r="R426" s="24">
        <f t="shared" si="259"/>
        <v>0</v>
      </c>
      <c r="S426" s="24">
        <f t="shared" si="259"/>
        <v>0</v>
      </c>
      <c r="T426" s="24">
        <f t="shared" si="259"/>
        <v>0</v>
      </c>
      <c r="U426" s="24">
        <f t="shared" si="259"/>
        <v>0</v>
      </c>
      <c r="V426" s="24">
        <f t="shared" si="259"/>
        <v>0</v>
      </c>
      <c r="W426" s="24">
        <f t="shared" si="259"/>
        <v>0</v>
      </c>
      <c r="X426" s="24">
        <f t="shared" si="259"/>
        <v>0</v>
      </c>
    </row>
    <row r="427" spans="1:24" s="40" customFormat="1" ht="39.75" customHeight="1">
      <c r="A427" s="20"/>
      <c r="B427" s="26" t="s">
        <v>52</v>
      </c>
      <c r="C427" s="21">
        <v>699</v>
      </c>
      <c r="D427" s="22">
        <v>1</v>
      </c>
      <c r="E427" s="27" t="s">
        <v>53</v>
      </c>
      <c r="F427" s="23">
        <v>0</v>
      </c>
      <c r="G427" s="21">
        <v>0</v>
      </c>
      <c r="H427" s="24">
        <f t="shared" si="258"/>
        <v>971.8</v>
      </c>
      <c r="I427" s="24">
        <f t="shared" si="258"/>
        <v>0</v>
      </c>
      <c r="J427" s="24">
        <f t="shared" si="258"/>
        <v>971.8</v>
      </c>
      <c r="K427" s="24">
        <f>K428</f>
        <v>0</v>
      </c>
      <c r="L427" s="24">
        <f t="shared" si="259"/>
        <v>0</v>
      </c>
      <c r="M427" s="24">
        <f t="shared" si="259"/>
        <v>0</v>
      </c>
      <c r="N427" s="24">
        <f t="shared" si="259"/>
        <v>0</v>
      </c>
      <c r="O427" s="24">
        <f t="shared" si="259"/>
        <v>0</v>
      </c>
      <c r="P427" s="24">
        <f t="shared" si="259"/>
        <v>0</v>
      </c>
      <c r="Q427" s="24">
        <f t="shared" si="259"/>
        <v>0</v>
      </c>
      <c r="R427" s="24">
        <f t="shared" si="259"/>
        <v>0</v>
      </c>
      <c r="S427" s="24">
        <f t="shared" si="259"/>
        <v>0</v>
      </c>
      <c r="T427" s="24">
        <f t="shared" si="259"/>
        <v>0</v>
      </c>
      <c r="U427" s="24">
        <f t="shared" si="259"/>
        <v>0</v>
      </c>
      <c r="V427" s="24">
        <f t="shared" si="259"/>
        <v>0</v>
      </c>
      <c r="W427" s="24">
        <f t="shared" si="259"/>
        <v>0</v>
      </c>
      <c r="X427" s="24">
        <f t="shared" si="259"/>
        <v>0</v>
      </c>
    </row>
    <row r="428" spans="1:24" s="40" customFormat="1" ht="39.75" customHeight="1">
      <c r="A428" s="20"/>
      <c r="B428" s="28" t="s">
        <v>14</v>
      </c>
      <c r="C428" s="21">
        <v>699</v>
      </c>
      <c r="D428" s="22">
        <v>1</v>
      </c>
      <c r="E428" s="27" t="s">
        <v>53</v>
      </c>
      <c r="F428" s="23">
        <v>20000</v>
      </c>
      <c r="G428" s="21"/>
      <c r="H428" s="24">
        <f>H429+H431</f>
        <v>971.8</v>
      </c>
      <c r="I428" s="24">
        <f>I429+I431</f>
        <v>0</v>
      </c>
      <c r="J428" s="24">
        <f>J429+J431</f>
        <v>971.8</v>
      </c>
      <c r="K428" s="24">
        <f>K429+K431</f>
        <v>0</v>
      </c>
      <c r="L428" s="24">
        <f t="shared" ref="L428:X428" si="260">L429+L431</f>
        <v>0</v>
      </c>
      <c r="M428" s="24">
        <f t="shared" si="260"/>
        <v>0</v>
      </c>
      <c r="N428" s="24">
        <f t="shared" si="260"/>
        <v>0</v>
      </c>
      <c r="O428" s="24">
        <f t="shared" si="260"/>
        <v>0</v>
      </c>
      <c r="P428" s="24">
        <f t="shared" si="260"/>
        <v>0</v>
      </c>
      <c r="Q428" s="24">
        <f t="shared" si="260"/>
        <v>0</v>
      </c>
      <c r="R428" s="24">
        <f t="shared" si="260"/>
        <v>0</v>
      </c>
      <c r="S428" s="24">
        <f t="shared" si="260"/>
        <v>0</v>
      </c>
      <c r="T428" s="24">
        <f t="shared" si="260"/>
        <v>0</v>
      </c>
      <c r="U428" s="24">
        <f t="shared" si="260"/>
        <v>0</v>
      </c>
      <c r="V428" s="24">
        <f t="shared" si="260"/>
        <v>0</v>
      </c>
      <c r="W428" s="24">
        <f t="shared" si="260"/>
        <v>0</v>
      </c>
      <c r="X428" s="24">
        <f t="shared" si="260"/>
        <v>0</v>
      </c>
    </row>
    <row r="429" spans="1:24" s="40" customFormat="1" ht="12.75" customHeight="1">
      <c r="A429" s="20"/>
      <c r="B429" s="26" t="s">
        <v>17</v>
      </c>
      <c r="C429" s="21">
        <v>699</v>
      </c>
      <c r="D429" s="22">
        <v>1</v>
      </c>
      <c r="E429" s="27" t="s">
        <v>53</v>
      </c>
      <c r="F429" s="23">
        <v>20400</v>
      </c>
      <c r="G429" s="21">
        <v>0</v>
      </c>
      <c r="H429" s="24">
        <f>H430</f>
        <v>765.22199999999998</v>
      </c>
      <c r="I429" s="24">
        <f>I430</f>
        <v>0</v>
      </c>
      <c r="J429" s="24">
        <f>J430</f>
        <v>765.22199999999998</v>
      </c>
      <c r="K429" s="24">
        <f>K430</f>
        <v>0</v>
      </c>
      <c r="L429" s="24">
        <f t="shared" ref="L429:X429" si="261">L430</f>
        <v>0</v>
      </c>
      <c r="M429" s="24">
        <f t="shared" si="261"/>
        <v>0</v>
      </c>
      <c r="N429" s="24">
        <f t="shared" si="261"/>
        <v>0</v>
      </c>
      <c r="O429" s="24">
        <f t="shared" si="261"/>
        <v>0</v>
      </c>
      <c r="P429" s="24">
        <f t="shared" si="261"/>
        <v>0</v>
      </c>
      <c r="Q429" s="24">
        <f t="shared" si="261"/>
        <v>0</v>
      </c>
      <c r="R429" s="24">
        <f t="shared" si="261"/>
        <v>0</v>
      </c>
      <c r="S429" s="24">
        <f t="shared" si="261"/>
        <v>0</v>
      </c>
      <c r="T429" s="24">
        <f t="shared" si="261"/>
        <v>0</v>
      </c>
      <c r="U429" s="24">
        <f t="shared" si="261"/>
        <v>0</v>
      </c>
      <c r="V429" s="24">
        <f t="shared" si="261"/>
        <v>0</v>
      </c>
      <c r="W429" s="24">
        <f t="shared" si="261"/>
        <v>0</v>
      </c>
      <c r="X429" s="24">
        <f t="shared" si="261"/>
        <v>0</v>
      </c>
    </row>
    <row r="430" spans="1:24" s="41" customFormat="1" ht="12.75" customHeight="1">
      <c r="A430" s="20"/>
      <c r="B430" s="30" t="s">
        <v>16</v>
      </c>
      <c r="C430" s="31">
        <v>699</v>
      </c>
      <c r="D430" s="32">
        <v>1</v>
      </c>
      <c r="E430" s="33" t="s">
        <v>53</v>
      </c>
      <c r="F430" s="34">
        <v>20400</v>
      </c>
      <c r="G430" s="31">
        <v>500</v>
      </c>
      <c r="H430" s="35">
        <f>I430+J430</f>
        <v>765.22199999999998</v>
      </c>
      <c r="I430" s="35"/>
      <c r="J430" s="35">
        <v>765.22199999999998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</row>
    <row r="431" spans="1:24" s="40" customFormat="1" ht="24.75" customHeight="1">
      <c r="A431" s="20"/>
      <c r="B431" s="26" t="s">
        <v>54</v>
      </c>
      <c r="C431" s="21">
        <v>699</v>
      </c>
      <c r="D431" s="22">
        <v>1</v>
      </c>
      <c r="E431" s="27" t="s">
        <v>53</v>
      </c>
      <c r="F431" s="23">
        <v>20800</v>
      </c>
      <c r="G431" s="21">
        <v>0</v>
      </c>
      <c r="H431" s="24">
        <f>H432</f>
        <v>206.578</v>
      </c>
      <c r="I431" s="24">
        <f>I432</f>
        <v>0</v>
      </c>
      <c r="J431" s="24">
        <f>J432</f>
        <v>206.578</v>
      </c>
      <c r="K431" s="24">
        <f>K432</f>
        <v>0</v>
      </c>
      <c r="L431" s="24">
        <f t="shared" ref="L431:X431" si="262">L432</f>
        <v>0</v>
      </c>
      <c r="M431" s="24">
        <f t="shared" si="262"/>
        <v>0</v>
      </c>
      <c r="N431" s="24">
        <f t="shared" si="262"/>
        <v>0</v>
      </c>
      <c r="O431" s="24">
        <f t="shared" si="262"/>
        <v>0</v>
      </c>
      <c r="P431" s="24">
        <f t="shared" si="262"/>
        <v>0</v>
      </c>
      <c r="Q431" s="24">
        <f t="shared" si="262"/>
        <v>0</v>
      </c>
      <c r="R431" s="24">
        <f t="shared" si="262"/>
        <v>0</v>
      </c>
      <c r="S431" s="24">
        <f t="shared" si="262"/>
        <v>0</v>
      </c>
      <c r="T431" s="24">
        <f t="shared" si="262"/>
        <v>0</v>
      </c>
      <c r="U431" s="24">
        <f t="shared" si="262"/>
        <v>0</v>
      </c>
      <c r="V431" s="24">
        <f t="shared" si="262"/>
        <v>0</v>
      </c>
      <c r="W431" s="24">
        <f t="shared" si="262"/>
        <v>0</v>
      </c>
      <c r="X431" s="24">
        <f t="shared" si="262"/>
        <v>0</v>
      </c>
    </row>
    <row r="432" spans="1:24" s="41" customFormat="1" ht="12.75" customHeight="1">
      <c r="A432" s="20"/>
      <c r="B432" s="30" t="s">
        <v>16</v>
      </c>
      <c r="C432" s="31">
        <v>699</v>
      </c>
      <c r="D432" s="32">
        <v>1</v>
      </c>
      <c r="E432" s="33" t="s">
        <v>53</v>
      </c>
      <c r="F432" s="34">
        <v>20800</v>
      </c>
      <c r="G432" s="31">
        <v>500</v>
      </c>
      <c r="H432" s="35">
        <f>I432+J432</f>
        <v>206.578</v>
      </c>
      <c r="I432" s="35"/>
      <c r="J432" s="35">
        <v>206.578</v>
      </c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</row>
    <row r="433" spans="1:24" s="40" customFormat="1" ht="12.75" hidden="1" customHeight="1">
      <c r="A433" s="20"/>
      <c r="B433" s="62" t="s">
        <v>55</v>
      </c>
      <c r="C433" s="63">
        <v>699</v>
      </c>
      <c r="D433" s="64">
        <v>2</v>
      </c>
      <c r="E433" s="65">
        <v>0</v>
      </c>
      <c r="F433" s="66">
        <v>0</v>
      </c>
      <c r="G433" s="63">
        <v>0</v>
      </c>
      <c r="H433" s="67">
        <f t="shared" ref="H433:J436" si="263">H434</f>
        <v>41</v>
      </c>
      <c r="I433" s="67">
        <f t="shared" si="263"/>
        <v>0</v>
      </c>
      <c r="J433" s="67">
        <f t="shared" si="263"/>
        <v>41</v>
      </c>
      <c r="K433" s="24">
        <f t="shared" ref="K433:X436" si="264">K434</f>
        <v>0</v>
      </c>
      <c r="L433" s="24">
        <f t="shared" si="264"/>
        <v>0</v>
      </c>
      <c r="M433" s="24">
        <f t="shared" si="264"/>
        <v>0</v>
      </c>
      <c r="N433" s="24">
        <f t="shared" si="264"/>
        <v>0</v>
      </c>
      <c r="O433" s="24">
        <f t="shared" si="264"/>
        <v>0</v>
      </c>
      <c r="P433" s="24">
        <f t="shared" si="264"/>
        <v>0</v>
      </c>
      <c r="Q433" s="24">
        <f t="shared" si="264"/>
        <v>0</v>
      </c>
      <c r="R433" s="24">
        <f t="shared" si="264"/>
        <v>0</v>
      </c>
      <c r="S433" s="24">
        <f t="shared" si="264"/>
        <v>0</v>
      </c>
      <c r="T433" s="24">
        <f t="shared" si="264"/>
        <v>0</v>
      </c>
      <c r="U433" s="24">
        <f t="shared" si="264"/>
        <v>0</v>
      </c>
      <c r="V433" s="24">
        <f t="shared" si="264"/>
        <v>0</v>
      </c>
      <c r="W433" s="24">
        <f t="shared" si="264"/>
        <v>0</v>
      </c>
      <c r="X433" s="24">
        <f t="shared" si="264"/>
        <v>0</v>
      </c>
    </row>
    <row r="434" spans="1:24" s="40" customFormat="1" ht="12.75" hidden="1" customHeight="1">
      <c r="A434" s="20"/>
      <c r="B434" s="26" t="s">
        <v>56</v>
      </c>
      <c r="C434" s="21">
        <v>699</v>
      </c>
      <c r="D434" s="22">
        <v>2</v>
      </c>
      <c r="E434" s="27" t="s">
        <v>30</v>
      </c>
      <c r="F434" s="23">
        <v>0</v>
      </c>
      <c r="G434" s="21">
        <v>0</v>
      </c>
      <c r="H434" s="24">
        <f t="shared" si="263"/>
        <v>41</v>
      </c>
      <c r="I434" s="24">
        <f t="shared" si="263"/>
        <v>0</v>
      </c>
      <c r="J434" s="24">
        <f t="shared" si="263"/>
        <v>41</v>
      </c>
      <c r="K434" s="24">
        <f t="shared" si="264"/>
        <v>0</v>
      </c>
      <c r="L434" s="24">
        <f t="shared" si="264"/>
        <v>0</v>
      </c>
      <c r="M434" s="24">
        <f t="shared" si="264"/>
        <v>0</v>
      </c>
      <c r="N434" s="24">
        <f t="shared" si="264"/>
        <v>0</v>
      </c>
      <c r="O434" s="24">
        <f t="shared" si="264"/>
        <v>0</v>
      </c>
      <c r="P434" s="24">
        <f t="shared" si="264"/>
        <v>0</v>
      </c>
      <c r="Q434" s="24">
        <f t="shared" si="264"/>
        <v>0</v>
      </c>
      <c r="R434" s="24">
        <f t="shared" si="264"/>
        <v>0</v>
      </c>
      <c r="S434" s="24">
        <f t="shared" si="264"/>
        <v>0</v>
      </c>
      <c r="T434" s="24">
        <f t="shared" si="264"/>
        <v>0</v>
      </c>
      <c r="U434" s="24">
        <f t="shared" si="264"/>
        <v>0</v>
      </c>
      <c r="V434" s="24">
        <f t="shared" si="264"/>
        <v>0</v>
      </c>
      <c r="W434" s="24">
        <f t="shared" si="264"/>
        <v>0</v>
      </c>
      <c r="X434" s="24">
        <f t="shared" si="264"/>
        <v>0</v>
      </c>
    </row>
    <row r="435" spans="1:24" s="40" customFormat="1" ht="12.75" hidden="1" customHeight="1">
      <c r="A435" s="20"/>
      <c r="B435" s="37" t="s">
        <v>57</v>
      </c>
      <c r="C435" s="21">
        <v>699</v>
      </c>
      <c r="D435" s="22">
        <v>2</v>
      </c>
      <c r="E435" s="27" t="s">
        <v>30</v>
      </c>
      <c r="F435" s="23">
        <v>10000</v>
      </c>
      <c r="G435" s="21"/>
      <c r="H435" s="24">
        <f t="shared" si="263"/>
        <v>41</v>
      </c>
      <c r="I435" s="24">
        <f t="shared" si="263"/>
        <v>0</v>
      </c>
      <c r="J435" s="24">
        <f t="shared" si="263"/>
        <v>41</v>
      </c>
      <c r="K435" s="24">
        <f t="shared" si="264"/>
        <v>0</v>
      </c>
      <c r="L435" s="24">
        <f t="shared" si="264"/>
        <v>0</v>
      </c>
      <c r="M435" s="24">
        <f t="shared" si="264"/>
        <v>0</v>
      </c>
      <c r="N435" s="24">
        <f t="shared" si="264"/>
        <v>0</v>
      </c>
      <c r="O435" s="24">
        <f t="shared" si="264"/>
        <v>0</v>
      </c>
      <c r="P435" s="24">
        <f t="shared" si="264"/>
        <v>0</v>
      </c>
      <c r="Q435" s="24">
        <f t="shared" si="264"/>
        <v>0</v>
      </c>
      <c r="R435" s="24">
        <f t="shared" si="264"/>
        <v>0</v>
      </c>
      <c r="S435" s="24">
        <f t="shared" si="264"/>
        <v>0</v>
      </c>
      <c r="T435" s="24">
        <f t="shared" si="264"/>
        <v>0</v>
      </c>
      <c r="U435" s="24">
        <f t="shared" si="264"/>
        <v>0</v>
      </c>
      <c r="V435" s="24">
        <f t="shared" si="264"/>
        <v>0</v>
      </c>
      <c r="W435" s="24">
        <f t="shared" si="264"/>
        <v>0</v>
      </c>
      <c r="X435" s="24">
        <f t="shared" si="264"/>
        <v>0</v>
      </c>
    </row>
    <row r="436" spans="1:24" s="40" customFormat="1" ht="23.25" hidden="1" customHeight="1">
      <c r="A436" s="20"/>
      <c r="B436" s="26" t="s">
        <v>58</v>
      </c>
      <c r="C436" s="21">
        <v>699</v>
      </c>
      <c r="D436" s="22">
        <v>2</v>
      </c>
      <c r="E436" s="27" t="s">
        <v>30</v>
      </c>
      <c r="F436" s="23">
        <v>13600</v>
      </c>
      <c r="G436" s="21">
        <v>0</v>
      </c>
      <c r="H436" s="24">
        <f t="shared" si="263"/>
        <v>41</v>
      </c>
      <c r="I436" s="24">
        <f t="shared" si="263"/>
        <v>0</v>
      </c>
      <c r="J436" s="24">
        <f t="shared" si="263"/>
        <v>41</v>
      </c>
      <c r="K436" s="24">
        <f t="shared" si="264"/>
        <v>0</v>
      </c>
      <c r="L436" s="24">
        <f t="shared" si="264"/>
        <v>0</v>
      </c>
      <c r="M436" s="24">
        <f t="shared" si="264"/>
        <v>0</v>
      </c>
      <c r="N436" s="24">
        <f t="shared" si="264"/>
        <v>0</v>
      </c>
      <c r="O436" s="24">
        <f t="shared" si="264"/>
        <v>0</v>
      </c>
      <c r="P436" s="24">
        <f t="shared" si="264"/>
        <v>0</v>
      </c>
      <c r="Q436" s="24">
        <f t="shared" si="264"/>
        <v>0</v>
      </c>
      <c r="R436" s="24">
        <f t="shared" si="264"/>
        <v>0</v>
      </c>
      <c r="S436" s="24">
        <f t="shared" si="264"/>
        <v>0</v>
      </c>
      <c r="T436" s="24">
        <f t="shared" si="264"/>
        <v>0</v>
      </c>
      <c r="U436" s="24">
        <f t="shared" si="264"/>
        <v>0</v>
      </c>
      <c r="V436" s="24">
        <f t="shared" si="264"/>
        <v>0</v>
      </c>
      <c r="W436" s="24">
        <f t="shared" si="264"/>
        <v>0</v>
      </c>
      <c r="X436" s="24">
        <f t="shared" si="264"/>
        <v>0</v>
      </c>
    </row>
    <row r="437" spans="1:24" s="41" customFormat="1" ht="12.75" hidden="1" customHeight="1">
      <c r="A437" s="20"/>
      <c r="B437" s="30" t="s">
        <v>16</v>
      </c>
      <c r="C437" s="31">
        <v>699</v>
      </c>
      <c r="D437" s="32">
        <v>2</v>
      </c>
      <c r="E437" s="33" t="s">
        <v>30</v>
      </c>
      <c r="F437" s="34">
        <v>13600</v>
      </c>
      <c r="G437" s="31">
        <v>500</v>
      </c>
      <c r="H437" s="35">
        <f>I437+J437</f>
        <v>41</v>
      </c>
      <c r="I437" s="35"/>
      <c r="J437" s="35">
        <v>41</v>
      </c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</row>
    <row r="438" spans="1:24" s="40" customFormat="1" hidden="1">
      <c r="A438" s="20"/>
      <c r="B438" s="62" t="s">
        <v>18</v>
      </c>
      <c r="C438" s="63">
        <v>699</v>
      </c>
      <c r="D438" s="64">
        <v>5</v>
      </c>
      <c r="E438" s="65">
        <v>0</v>
      </c>
      <c r="F438" s="66">
        <v>0</v>
      </c>
      <c r="G438" s="63">
        <v>0</v>
      </c>
      <c r="H438" s="67">
        <f t="shared" ref="H438:I440" si="265">H439</f>
        <v>69.400000000000006</v>
      </c>
      <c r="I438" s="67">
        <f t="shared" si="265"/>
        <v>0</v>
      </c>
      <c r="J438" s="67">
        <f>J439</f>
        <v>69.400000000000006</v>
      </c>
      <c r="K438" s="24">
        <f>K439+K445+K451</f>
        <v>0</v>
      </c>
      <c r="L438" s="24">
        <f t="shared" ref="L438:X438" si="266">L439+L445+L451</f>
        <v>0</v>
      </c>
      <c r="M438" s="24">
        <f t="shared" si="266"/>
        <v>0</v>
      </c>
      <c r="N438" s="24">
        <f t="shared" si="266"/>
        <v>0</v>
      </c>
      <c r="O438" s="24">
        <f t="shared" si="266"/>
        <v>0</v>
      </c>
      <c r="P438" s="24">
        <f t="shared" si="266"/>
        <v>0</v>
      </c>
      <c r="Q438" s="24">
        <f t="shared" si="266"/>
        <v>0</v>
      </c>
      <c r="R438" s="24">
        <f t="shared" si="266"/>
        <v>0</v>
      </c>
      <c r="S438" s="24">
        <f t="shared" si="266"/>
        <v>0</v>
      </c>
      <c r="T438" s="24">
        <f t="shared" si="266"/>
        <v>0</v>
      </c>
      <c r="U438" s="24">
        <f t="shared" si="266"/>
        <v>0</v>
      </c>
      <c r="V438" s="24">
        <f t="shared" si="266"/>
        <v>0</v>
      </c>
      <c r="W438" s="24">
        <f t="shared" si="266"/>
        <v>0</v>
      </c>
      <c r="X438" s="24">
        <f t="shared" si="266"/>
        <v>0</v>
      </c>
    </row>
    <row r="439" spans="1:24" s="25" customFormat="1" hidden="1">
      <c r="A439" s="20"/>
      <c r="B439" s="26" t="s">
        <v>25</v>
      </c>
      <c r="C439" s="21">
        <v>699</v>
      </c>
      <c r="D439" s="22">
        <v>5</v>
      </c>
      <c r="E439" s="27" t="s">
        <v>13</v>
      </c>
      <c r="F439" s="23">
        <v>0</v>
      </c>
      <c r="G439" s="21">
        <v>0</v>
      </c>
      <c r="H439" s="24">
        <f t="shared" si="265"/>
        <v>69.400000000000006</v>
      </c>
      <c r="I439" s="24">
        <f t="shared" si="265"/>
        <v>0</v>
      </c>
      <c r="J439" s="24">
        <f>J440</f>
        <v>69.400000000000006</v>
      </c>
      <c r="K439" s="24">
        <f>K440</f>
        <v>0</v>
      </c>
      <c r="L439" s="24">
        <f t="shared" ref="L439:X440" si="267">L440</f>
        <v>0</v>
      </c>
      <c r="M439" s="24">
        <f t="shared" si="267"/>
        <v>0</v>
      </c>
      <c r="N439" s="24">
        <f t="shared" si="267"/>
        <v>0</v>
      </c>
      <c r="O439" s="24">
        <f t="shared" si="267"/>
        <v>0</v>
      </c>
      <c r="P439" s="24">
        <f t="shared" si="267"/>
        <v>0</v>
      </c>
      <c r="Q439" s="24">
        <f t="shared" si="267"/>
        <v>0</v>
      </c>
      <c r="R439" s="24">
        <f t="shared" si="267"/>
        <v>0</v>
      </c>
      <c r="S439" s="24">
        <f t="shared" si="267"/>
        <v>0</v>
      </c>
      <c r="T439" s="24">
        <f t="shared" si="267"/>
        <v>0</v>
      </c>
      <c r="U439" s="24">
        <f t="shared" si="267"/>
        <v>0</v>
      </c>
      <c r="V439" s="24">
        <f t="shared" si="267"/>
        <v>0</v>
      </c>
      <c r="W439" s="24">
        <f t="shared" si="267"/>
        <v>0</v>
      </c>
      <c r="X439" s="24">
        <f t="shared" si="267"/>
        <v>0</v>
      </c>
    </row>
    <row r="440" spans="1:24" s="25" customFormat="1" ht="12.75" hidden="1" customHeight="1">
      <c r="A440" s="20"/>
      <c r="B440" s="26" t="s">
        <v>28</v>
      </c>
      <c r="C440" s="21">
        <v>699</v>
      </c>
      <c r="D440" s="22">
        <v>5</v>
      </c>
      <c r="E440" s="27" t="s">
        <v>13</v>
      </c>
      <c r="F440" s="23">
        <v>3510500</v>
      </c>
      <c r="G440" s="21">
        <v>0</v>
      </c>
      <c r="H440" s="24">
        <f t="shared" si="265"/>
        <v>69.400000000000006</v>
      </c>
      <c r="I440" s="24">
        <f t="shared" si="265"/>
        <v>0</v>
      </c>
      <c r="J440" s="24">
        <f>J441</f>
        <v>69.400000000000006</v>
      </c>
      <c r="K440" s="24">
        <f>K441</f>
        <v>0</v>
      </c>
      <c r="L440" s="24">
        <f t="shared" si="267"/>
        <v>0</v>
      </c>
      <c r="M440" s="24">
        <f t="shared" si="267"/>
        <v>0</v>
      </c>
      <c r="N440" s="24">
        <f t="shared" si="267"/>
        <v>0</v>
      </c>
      <c r="O440" s="24">
        <f t="shared" si="267"/>
        <v>0</v>
      </c>
      <c r="P440" s="24">
        <f t="shared" si="267"/>
        <v>0</v>
      </c>
      <c r="Q440" s="24">
        <f t="shared" si="267"/>
        <v>0</v>
      </c>
      <c r="R440" s="24">
        <f t="shared" si="267"/>
        <v>0</v>
      </c>
      <c r="S440" s="24">
        <f t="shared" si="267"/>
        <v>0</v>
      </c>
      <c r="T440" s="24">
        <f t="shared" si="267"/>
        <v>0</v>
      </c>
      <c r="U440" s="24">
        <f t="shared" si="267"/>
        <v>0</v>
      </c>
      <c r="V440" s="24">
        <f t="shared" si="267"/>
        <v>0</v>
      </c>
      <c r="W440" s="24">
        <f t="shared" si="267"/>
        <v>0</v>
      </c>
      <c r="X440" s="24">
        <f t="shared" si="267"/>
        <v>0</v>
      </c>
    </row>
    <row r="441" spans="1:24" s="36" customFormat="1" ht="12.75" hidden="1" customHeight="1">
      <c r="A441" s="20"/>
      <c r="B441" s="30" t="s">
        <v>23</v>
      </c>
      <c r="C441" s="31">
        <v>699</v>
      </c>
      <c r="D441" s="32">
        <v>5</v>
      </c>
      <c r="E441" s="33" t="s">
        <v>13</v>
      </c>
      <c r="F441" s="34">
        <v>3510500</v>
      </c>
      <c r="G441" s="31">
        <v>6</v>
      </c>
      <c r="H441" s="35">
        <f>I441+J441</f>
        <v>69.400000000000006</v>
      </c>
      <c r="I441" s="35"/>
      <c r="J441" s="35">
        <v>69.400000000000006</v>
      </c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</row>
    <row r="442" spans="1:24" s="40" customFormat="1" ht="12.75" hidden="1" customHeight="1">
      <c r="A442" s="20"/>
      <c r="B442" s="62" t="s">
        <v>41</v>
      </c>
      <c r="C442" s="63">
        <v>699</v>
      </c>
      <c r="D442" s="64">
        <v>8</v>
      </c>
      <c r="E442" s="68"/>
      <c r="F442" s="66">
        <v>0</v>
      </c>
      <c r="G442" s="63">
        <v>0</v>
      </c>
      <c r="H442" s="67">
        <f>H443</f>
        <v>755.7</v>
      </c>
      <c r="I442" s="67">
        <f>I443</f>
        <v>0</v>
      </c>
      <c r="J442" s="67">
        <f>J443</f>
        <v>755.7</v>
      </c>
      <c r="K442" s="24" t="e">
        <f t="shared" ref="K442:X442" si="268">K443+K620</f>
        <v>#REF!</v>
      </c>
      <c r="L442" s="24" t="e">
        <f t="shared" si="268"/>
        <v>#REF!</v>
      </c>
      <c r="M442" s="24" t="e">
        <f t="shared" si="268"/>
        <v>#REF!</v>
      </c>
      <c r="N442" s="24" t="e">
        <f t="shared" si="268"/>
        <v>#REF!</v>
      </c>
      <c r="O442" s="24" t="e">
        <f t="shared" si="268"/>
        <v>#REF!</v>
      </c>
      <c r="P442" s="24" t="e">
        <f t="shared" si="268"/>
        <v>#REF!</v>
      </c>
      <c r="Q442" s="24" t="e">
        <f t="shared" si="268"/>
        <v>#REF!</v>
      </c>
      <c r="R442" s="24" t="e">
        <f t="shared" si="268"/>
        <v>#REF!</v>
      </c>
      <c r="S442" s="24" t="e">
        <f t="shared" si="268"/>
        <v>#REF!</v>
      </c>
      <c r="T442" s="24" t="e">
        <f t="shared" si="268"/>
        <v>#REF!</v>
      </c>
      <c r="U442" s="24" t="e">
        <f t="shared" si="268"/>
        <v>#REF!</v>
      </c>
      <c r="V442" s="24" t="e">
        <f t="shared" si="268"/>
        <v>#REF!</v>
      </c>
      <c r="W442" s="24" t="e">
        <f t="shared" si="268"/>
        <v>#REF!</v>
      </c>
      <c r="X442" s="24" t="e">
        <f t="shared" si="268"/>
        <v>#REF!</v>
      </c>
    </row>
    <row r="443" spans="1:24" s="25" customFormat="1" ht="12.75" hidden="1" customHeight="1">
      <c r="A443" s="20"/>
      <c r="B443" s="26" t="s">
        <v>42</v>
      </c>
      <c r="C443" s="21">
        <v>699</v>
      </c>
      <c r="D443" s="22">
        <v>8</v>
      </c>
      <c r="E443" s="27" t="s">
        <v>20</v>
      </c>
      <c r="F443" s="23">
        <v>0</v>
      </c>
      <c r="G443" s="21">
        <v>0</v>
      </c>
      <c r="H443" s="24">
        <f>H444+H447</f>
        <v>755.7</v>
      </c>
      <c r="I443" s="24">
        <f>I444+I447</f>
        <v>0</v>
      </c>
      <c r="J443" s="24">
        <f>J444+J447</f>
        <v>755.7</v>
      </c>
      <c r="K443" s="24" t="e">
        <f t="shared" ref="K443:X443" si="269">K450+K453+K617</f>
        <v>#REF!</v>
      </c>
      <c r="L443" s="24" t="e">
        <f t="shared" si="269"/>
        <v>#REF!</v>
      </c>
      <c r="M443" s="24" t="e">
        <f t="shared" si="269"/>
        <v>#REF!</v>
      </c>
      <c r="N443" s="24" t="e">
        <f t="shared" si="269"/>
        <v>#REF!</v>
      </c>
      <c r="O443" s="24" t="e">
        <f t="shared" si="269"/>
        <v>#REF!</v>
      </c>
      <c r="P443" s="24" t="e">
        <f t="shared" si="269"/>
        <v>#REF!</v>
      </c>
      <c r="Q443" s="24" t="e">
        <f t="shared" si="269"/>
        <v>#REF!</v>
      </c>
      <c r="R443" s="24" t="e">
        <f t="shared" si="269"/>
        <v>#REF!</v>
      </c>
      <c r="S443" s="24" t="e">
        <f t="shared" si="269"/>
        <v>#REF!</v>
      </c>
      <c r="T443" s="24" t="e">
        <f t="shared" si="269"/>
        <v>#REF!</v>
      </c>
      <c r="U443" s="24" t="e">
        <f t="shared" si="269"/>
        <v>#REF!</v>
      </c>
      <c r="V443" s="24" t="e">
        <f t="shared" si="269"/>
        <v>#REF!</v>
      </c>
      <c r="W443" s="24" t="e">
        <f t="shared" si="269"/>
        <v>#REF!</v>
      </c>
      <c r="X443" s="24" t="e">
        <f t="shared" si="269"/>
        <v>#REF!</v>
      </c>
    </row>
    <row r="444" spans="1:24" s="25" customFormat="1" ht="25.5" hidden="1" customHeight="1">
      <c r="A444" s="20"/>
      <c r="B444" s="37" t="s">
        <v>103</v>
      </c>
      <c r="C444" s="21">
        <v>699</v>
      </c>
      <c r="D444" s="22">
        <v>8</v>
      </c>
      <c r="E444" s="27" t="s">
        <v>20</v>
      </c>
      <c r="F444" s="23">
        <v>4400000</v>
      </c>
      <c r="G444" s="21"/>
      <c r="H444" s="24">
        <f t="shared" ref="H444:J445" si="270">H445</f>
        <v>608.6</v>
      </c>
      <c r="I444" s="24">
        <f t="shared" si="270"/>
        <v>0</v>
      </c>
      <c r="J444" s="24">
        <f t="shared" si="270"/>
        <v>608.6</v>
      </c>
      <c r="K444" s="24">
        <f t="shared" ref="K444:X445" si="271">K445</f>
        <v>0</v>
      </c>
      <c r="L444" s="24">
        <f t="shared" si="271"/>
        <v>0</v>
      </c>
      <c r="M444" s="24">
        <f t="shared" si="271"/>
        <v>0</v>
      </c>
      <c r="N444" s="24">
        <f t="shared" si="271"/>
        <v>0</v>
      </c>
      <c r="O444" s="24">
        <f t="shared" si="271"/>
        <v>0</v>
      </c>
      <c r="P444" s="24">
        <f t="shared" si="271"/>
        <v>0</v>
      </c>
      <c r="Q444" s="24">
        <f t="shared" si="271"/>
        <v>0</v>
      </c>
      <c r="R444" s="24">
        <f t="shared" si="271"/>
        <v>0</v>
      </c>
      <c r="S444" s="24">
        <f t="shared" si="271"/>
        <v>0</v>
      </c>
      <c r="T444" s="24">
        <f t="shared" si="271"/>
        <v>0</v>
      </c>
      <c r="U444" s="24">
        <f t="shared" si="271"/>
        <v>0</v>
      </c>
      <c r="V444" s="24">
        <f t="shared" si="271"/>
        <v>0</v>
      </c>
      <c r="W444" s="24">
        <f t="shared" si="271"/>
        <v>0</v>
      </c>
      <c r="X444" s="24">
        <f t="shared" si="271"/>
        <v>0</v>
      </c>
    </row>
    <row r="445" spans="1:24" s="25" customFormat="1" ht="12.75" hidden="1" customHeight="1">
      <c r="A445" s="20"/>
      <c r="B445" s="26" t="s">
        <v>37</v>
      </c>
      <c r="C445" s="21">
        <v>699</v>
      </c>
      <c r="D445" s="22">
        <v>8</v>
      </c>
      <c r="E445" s="27" t="s">
        <v>20</v>
      </c>
      <c r="F445" s="23">
        <v>4409900</v>
      </c>
      <c r="G445" s="21">
        <v>0</v>
      </c>
      <c r="H445" s="24">
        <f t="shared" si="270"/>
        <v>608.6</v>
      </c>
      <c r="I445" s="24">
        <f t="shared" si="270"/>
        <v>0</v>
      </c>
      <c r="J445" s="24">
        <f t="shared" si="270"/>
        <v>608.6</v>
      </c>
      <c r="K445" s="24">
        <f t="shared" si="271"/>
        <v>0</v>
      </c>
      <c r="L445" s="24">
        <f t="shared" si="271"/>
        <v>0</v>
      </c>
      <c r="M445" s="24">
        <f t="shared" si="271"/>
        <v>0</v>
      </c>
      <c r="N445" s="24">
        <f t="shared" si="271"/>
        <v>0</v>
      </c>
      <c r="O445" s="24">
        <f t="shared" si="271"/>
        <v>0</v>
      </c>
      <c r="P445" s="24">
        <f t="shared" si="271"/>
        <v>0</v>
      </c>
      <c r="Q445" s="24">
        <f t="shared" si="271"/>
        <v>0</v>
      </c>
      <c r="R445" s="24">
        <f t="shared" si="271"/>
        <v>0</v>
      </c>
      <c r="S445" s="24">
        <f t="shared" si="271"/>
        <v>0</v>
      </c>
      <c r="T445" s="24">
        <f t="shared" si="271"/>
        <v>0</v>
      </c>
      <c r="U445" s="24">
        <f t="shared" si="271"/>
        <v>0</v>
      </c>
      <c r="V445" s="24">
        <f t="shared" si="271"/>
        <v>0</v>
      </c>
      <c r="W445" s="24">
        <f t="shared" si="271"/>
        <v>0</v>
      </c>
      <c r="X445" s="24">
        <f t="shared" si="271"/>
        <v>0</v>
      </c>
    </row>
    <row r="446" spans="1:24" s="25" customFormat="1" ht="12.75" hidden="1" customHeight="1">
      <c r="A446" s="20"/>
      <c r="B446" s="30" t="s">
        <v>38</v>
      </c>
      <c r="C446" s="31">
        <v>699</v>
      </c>
      <c r="D446" s="32">
        <v>8</v>
      </c>
      <c r="E446" s="33" t="s">
        <v>20</v>
      </c>
      <c r="F446" s="34">
        <v>4409900</v>
      </c>
      <c r="G446" s="31">
        <v>1</v>
      </c>
      <c r="H446" s="35">
        <f>I446+J446</f>
        <v>608.6</v>
      </c>
      <c r="I446" s="35"/>
      <c r="J446" s="35">
        <v>608.6</v>
      </c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</row>
    <row r="447" spans="1:24" s="25" customFormat="1" ht="12.75" hidden="1" customHeight="1">
      <c r="A447" s="20"/>
      <c r="B447" s="37" t="s">
        <v>104</v>
      </c>
      <c r="C447" s="21">
        <v>699</v>
      </c>
      <c r="D447" s="22">
        <v>8</v>
      </c>
      <c r="E447" s="27" t="s">
        <v>20</v>
      </c>
      <c r="F447" s="23">
        <v>4420000</v>
      </c>
      <c r="G447" s="15"/>
      <c r="H447" s="24">
        <f t="shared" ref="H447:J448" si="272">H448</f>
        <v>147.1</v>
      </c>
      <c r="I447" s="24">
        <f t="shared" si="272"/>
        <v>0</v>
      </c>
      <c r="J447" s="24">
        <f t="shared" si="272"/>
        <v>147.1</v>
      </c>
      <c r="K447" s="24">
        <f t="shared" ref="K447:X448" si="273">K448</f>
        <v>0</v>
      </c>
      <c r="L447" s="24">
        <f t="shared" si="273"/>
        <v>0</v>
      </c>
      <c r="M447" s="24">
        <f t="shared" si="273"/>
        <v>0</v>
      </c>
      <c r="N447" s="24">
        <f t="shared" si="273"/>
        <v>0</v>
      </c>
      <c r="O447" s="24">
        <f t="shared" si="273"/>
        <v>0</v>
      </c>
      <c r="P447" s="24">
        <f t="shared" si="273"/>
        <v>0</v>
      </c>
      <c r="Q447" s="24">
        <f t="shared" si="273"/>
        <v>0</v>
      </c>
      <c r="R447" s="24">
        <f t="shared" si="273"/>
        <v>0</v>
      </c>
      <c r="S447" s="24">
        <f t="shared" si="273"/>
        <v>0</v>
      </c>
      <c r="T447" s="24">
        <f t="shared" si="273"/>
        <v>0</v>
      </c>
      <c r="U447" s="24">
        <f t="shared" si="273"/>
        <v>0</v>
      </c>
      <c r="V447" s="24">
        <f t="shared" si="273"/>
        <v>0</v>
      </c>
      <c r="W447" s="24">
        <f t="shared" si="273"/>
        <v>0</v>
      </c>
      <c r="X447" s="24">
        <f t="shared" si="273"/>
        <v>0</v>
      </c>
    </row>
    <row r="448" spans="1:24" s="25" customFormat="1" ht="12.75" hidden="1" customHeight="1">
      <c r="A448" s="20"/>
      <c r="B448" s="26" t="s">
        <v>37</v>
      </c>
      <c r="C448" s="21">
        <v>699</v>
      </c>
      <c r="D448" s="22">
        <v>8</v>
      </c>
      <c r="E448" s="27" t="s">
        <v>20</v>
      </c>
      <c r="F448" s="23">
        <v>4429900</v>
      </c>
      <c r="G448" s="21">
        <v>0</v>
      </c>
      <c r="H448" s="24">
        <f t="shared" si="272"/>
        <v>147.1</v>
      </c>
      <c r="I448" s="24">
        <f t="shared" si="272"/>
        <v>0</v>
      </c>
      <c r="J448" s="24">
        <f t="shared" si="272"/>
        <v>147.1</v>
      </c>
      <c r="K448" s="24">
        <f t="shared" si="273"/>
        <v>0</v>
      </c>
      <c r="L448" s="24">
        <f t="shared" si="273"/>
        <v>0</v>
      </c>
      <c r="M448" s="24">
        <f t="shared" si="273"/>
        <v>0</v>
      </c>
      <c r="N448" s="24">
        <f t="shared" si="273"/>
        <v>0</v>
      </c>
      <c r="O448" s="24">
        <f t="shared" si="273"/>
        <v>0</v>
      </c>
      <c r="P448" s="24">
        <f t="shared" si="273"/>
        <v>0</v>
      </c>
      <c r="Q448" s="24">
        <f t="shared" si="273"/>
        <v>0</v>
      </c>
      <c r="R448" s="24">
        <f t="shared" si="273"/>
        <v>0</v>
      </c>
      <c r="S448" s="24">
        <f t="shared" si="273"/>
        <v>0</v>
      </c>
      <c r="T448" s="24">
        <f t="shared" si="273"/>
        <v>0</v>
      </c>
      <c r="U448" s="24">
        <f t="shared" si="273"/>
        <v>0</v>
      </c>
      <c r="V448" s="24">
        <f t="shared" si="273"/>
        <v>0</v>
      </c>
      <c r="W448" s="24">
        <f t="shared" si="273"/>
        <v>0</v>
      </c>
      <c r="X448" s="24">
        <f t="shared" si="273"/>
        <v>0</v>
      </c>
    </row>
    <row r="449" spans="1:24" s="25" customFormat="1" ht="12.75" hidden="1" customHeight="1">
      <c r="A449" s="20"/>
      <c r="B449" s="30" t="s">
        <v>38</v>
      </c>
      <c r="C449" s="31">
        <v>699</v>
      </c>
      <c r="D449" s="32">
        <v>8</v>
      </c>
      <c r="E449" s="33" t="s">
        <v>20</v>
      </c>
      <c r="F449" s="34">
        <v>4429900</v>
      </c>
      <c r="G449" s="31">
        <v>1</v>
      </c>
      <c r="H449" s="35">
        <f>I449+J449</f>
        <v>147.1</v>
      </c>
      <c r="I449" s="35"/>
      <c r="J449" s="35">
        <v>147.1</v>
      </c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</row>
    <row r="450" spans="1:24" s="25" customFormat="1" ht="12.75" hidden="1" customHeight="1">
      <c r="A450" s="20"/>
      <c r="B450" s="38"/>
      <c r="C450" s="31"/>
      <c r="D450" s="32"/>
      <c r="E450" s="39"/>
      <c r="F450" s="34"/>
      <c r="G450" s="31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s="25" customFormat="1" ht="27" hidden="1" customHeight="1">
      <c r="A451" s="20"/>
      <c r="B451" s="75" t="s">
        <v>72</v>
      </c>
      <c r="C451" s="70">
        <v>700</v>
      </c>
      <c r="D451" s="71">
        <v>0</v>
      </c>
      <c r="E451" s="72">
        <v>0</v>
      </c>
      <c r="F451" s="73">
        <v>0</v>
      </c>
      <c r="G451" s="70">
        <v>0</v>
      </c>
      <c r="H451" s="74">
        <f t="shared" ref="H451:X455" si="274">H452</f>
        <v>5513.9</v>
      </c>
      <c r="I451" s="74">
        <f t="shared" si="274"/>
        <v>5513.9</v>
      </c>
      <c r="J451" s="74">
        <f t="shared" si="274"/>
        <v>0</v>
      </c>
      <c r="K451" s="51">
        <f t="shared" si="274"/>
        <v>0</v>
      </c>
      <c r="L451" s="51">
        <f t="shared" si="274"/>
        <v>0</v>
      </c>
      <c r="M451" s="51">
        <f t="shared" si="274"/>
        <v>0</v>
      </c>
      <c r="N451" s="51">
        <f t="shared" si="274"/>
        <v>0</v>
      </c>
      <c r="O451" s="51">
        <f t="shared" si="274"/>
        <v>0</v>
      </c>
      <c r="P451" s="51">
        <f t="shared" si="274"/>
        <v>0</v>
      </c>
      <c r="Q451" s="51">
        <f t="shared" si="274"/>
        <v>0</v>
      </c>
      <c r="R451" s="51">
        <f t="shared" si="274"/>
        <v>0</v>
      </c>
      <c r="S451" s="51">
        <f t="shared" si="274"/>
        <v>0</v>
      </c>
      <c r="T451" s="51">
        <f t="shared" si="274"/>
        <v>0</v>
      </c>
      <c r="U451" s="51">
        <f t="shared" si="274"/>
        <v>0</v>
      </c>
      <c r="V451" s="51">
        <f t="shared" si="274"/>
        <v>0</v>
      </c>
      <c r="W451" s="51">
        <f t="shared" si="274"/>
        <v>0</v>
      </c>
      <c r="X451" s="51">
        <f t="shared" si="274"/>
        <v>0</v>
      </c>
    </row>
    <row r="452" spans="1:24" s="40" customFormat="1" ht="12.75" hidden="1" customHeight="1">
      <c r="A452" s="20"/>
      <c r="B452" s="62" t="s">
        <v>73</v>
      </c>
      <c r="C452" s="63">
        <v>700</v>
      </c>
      <c r="D452" s="64">
        <v>4</v>
      </c>
      <c r="E452" s="65">
        <v>0</v>
      </c>
      <c r="F452" s="66">
        <v>0</v>
      </c>
      <c r="G452" s="63">
        <v>0</v>
      </c>
      <c r="H452" s="67">
        <f t="shared" si="274"/>
        <v>5513.9</v>
      </c>
      <c r="I452" s="67">
        <f t="shared" si="274"/>
        <v>5513.9</v>
      </c>
      <c r="J452" s="67">
        <f t="shared" si="274"/>
        <v>0</v>
      </c>
      <c r="K452" s="24">
        <f t="shared" si="274"/>
        <v>0</v>
      </c>
      <c r="L452" s="24">
        <f t="shared" si="274"/>
        <v>0</v>
      </c>
      <c r="M452" s="24">
        <f t="shared" si="274"/>
        <v>0</v>
      </c>
      <c r="N452" s="24">
        <f t="shared" si="274"/>
        <v>0</v>
      </c>
      <c r="O452" s="24">
        <f t="shared" si="274"/>
        <v>0</v>
      </c>
      <c r="P452" s="24">
        <f t="shared" si="274"/>
        <v>0</v>
      </c>
      <c r="Q452" s="24">
        <f t="shared" si="274"/>
        <v>0</v>
      </c>
      <c r="R452" s="24">
        <f t="shared" si="274"/>
        <v>0</v>
      </c>
      <c r="S452" s="24">
        <f t="shared" si="274"/>
        <v>0</v>
      </c>
      <c r="T452" s="24">
        <f t="shared" si="274"/>
        <v>0</v>
      </c>
      <c r="U452" s="24">
        <f t="shared" si="274"/>
        <v>0</v>
      </c>
      <c r="V452" s="24">
        <f t="shared" si="274"/>
        <v>0</v>
      </c>
      <c r="W452" s="24">
        <f t="shared" si="274"/>
        <v>0</v>
      </c>
      <c r="X452" s="24">
        <f t="shared" si="274"/>
        <v>0</v>
      </c>
    </row>
    <row r="453" spans="1:24" s="25" customFormat="1" ht="12.75" hidden="1" customHeight="1">
      <c r="A453" s="20"/>
      <c r="B453" s="26" t="s">
        <v>74</v>
      </c>
      <c r="C453" s="21">
        <v>700</v>
      </c>
      <c r="D453" s="22">
        <v>4</v>
      </c>
      <c r="E453" s="27" t="s">
        <v>75</v>
      </c>
      <c r="F453" s="23">
        <v>0</v>
      </c>
      <c r="G453" s="21">
        <v>0</v>
      </c>
      <c r="H453" s="24">
        <f t="shared" si="274"/>
        <v>5513.9</v>
      </c>
      <c r="I453" s="24">
        <f t="shared" si="274"/>
        <v>5513.9</v>
      </c>
      <c r="J453" s="24">
        <f t="shared" si="274"/>
        <v>0</v>
      </c>
      <c r="K453" s="24">
        <f t="shared" si="274"/>
        <v>0</v>
      </c>
      <c r="L453" s="24">
        <f t="shared" si="274"/>
        <v>0</v>
      </c>
      <c r="M453" s="24">
        <f t="shared" si="274"/>
        <v>0</v>
      </c>
      <c r="N453" s="24">
        <f t="shared" si="274"/>
        <v>0</v>
      </c>
      <c r="O453" s="24">
        <f t="shared" si="274"/>
        <v>0</v>
      </c>
      <c r="P453" s="24">
        <f t="shared" si="274"/>
        <v>0</v>
      </c>
      <c r="Q453" s="24">
        <f t="shared" si="274"/>
        <v>0</v>
      </c>
      <c r="R453" s="24">
        <f t="shared" si="274"/>
        <v>0</v>
      </c>
      <c r="S453" s="24">
        <f t="shared" si="274"/>
        <v>0</v>
      </c>
      <c r="T453" s="24">
        <f t="shared" si="274"/>
        <v>0</v>
      </c>
      <c r="U453" s="24">
        <f t="shared" si="274"/>
        <v>0</v>
      </c>
      <c r="V453" s="24">
        <f t="shared" si="274"/>
        <v>0</v>
      </c>
      <c r="W453" s="24">
        <f t="shared" si="274"/>
        <v>0</v>
      </c>
      <c r="X453" s="24">
        <f t="shared" si="274"/>
        <v>0</v>
      </c>
    </row>
    <row r="454" spans="1:24" s="25" customFormat="1" ht="25.5" hidden="1" customHeight="1">
      <c r="A454" s="20"/>
      <c r="B454" s="37" t="s">
        <v>76</v>
      </c>
      <c r="C454" s="21">
        <v>700</v>
      </c>
      <c r="D454" s="22">
        <v>4</v>
      </c>
      <c r="E454" s="27" t="s">
        <v>75</v>
      </c>
      <c r="F454" s="23">
        <v>2630000</v>
      </c>
      <c r="G454" s="21"/>
      <c r="H454" s="24">
        <f t="shared" si="274"/>
        <v>5513.9</v>
      </c>
      <c r="I454" s="24">
        <f t="shared" si="274"/>
        <v>5513.9</v>
      </c>
      <c r="J454" s="24">
        <f t="shared" si="274"/>
        <v>0</v>
      </c>
      <c r="K454" s="24">
        <f t="shared" si="274"/>
        <v>0</v>
      </c>
      <c r="L454" s="24">
        <f t="shared" si="274"/>
        <v>0</v>
      </c>
      <c r="M454" s="24">
        <f t="shared" si="274"/>
        <v>0</v>
      </c>
      <c r="N454" s="24">
        <f t="shared" si="274"/>
        <v>0</v>
      </c>
      <c r="O454" s="24">
        <f t="shared" si="274"/>
        <v>0</v>
      </c>
      <c r="P454" s="24">
        <f t="shared" si="274"/>
        <v>0</v>
      </c>
      <c r="Q454" s="24">
        <f t="shared" si="274"/>
        <v>0</v>
      </c>
      <c r="R454" s="24">
        <f t="shared" si="274"/>
        <v>0</v>
      </c>
      <c r="S454" s="24">
        <f t="shared" si="274"/>
        <v>0</v>
      </c>
      <c r="T454" s="24">
        <f t="shared" si="274"/>
        <v>0</v>
      </c>
      <c r="U454" s="24">
        <f t="shared" si="274"/>
        <v>0</v>
      </c>
      <c r="V454" s="24">
        <f t="shared" si="274"/>
        <v>0</v>
      </c>
      <c r="W454" s="24">
        <f t="shared" si="274"/>
        <v>0</v>
      </c>
      <c r="X454" s="24">
        <f t="shared" si="274"/>
        <v>0</v>
      </c>
    </row>
    <row r="455" spans="1:24" s="25" customFormat="1" ht="12.75" hidden="1" customHeight="1">
      <c r="A455" s="20"/>
      <c r="B455" s="26" t="s">
        <v>37</v>
      </c>
      <c r="C455" s="21">
        <v>700</v>
      </c>
      <c r="D455" s="22">
        <v>4</v>
      </c>
      <c r="E455" s="27" t="s">
        <v>75</v>
      </c>
      <c r="F455" s="23">
        <v>2639900</v>
      </c>
      <c r="G455" s="21">
        <v>0</v>
      </c>
      <c r="H455" s="24">
        <f t="shared" si="274"/>
        <v>5513.9</v>
      </c>
      <c r="I455" s="24">
        <f t="shared" si="274"/>
        <v>5513.9</v>
      </c>
      <c r="J455" s="24">
        <f t="shared" si="274"/>
        <v>0</v>
      </c>
      <c r="K455" s="24">
        <f t="shared" si="274"/>
        <v>0</v>
      </c>
      <c r="L455" s="24">
        <f t="shared" si="274"/>
        <v>0</v>
      </c>
      <c r="M455" s="24">
        <f t="shared" si="274"/>
        <v>0</v>
      </c>
      <c r="N455" s="24">
        <f t="shared" si="274"/>
        <v>0</v>
      </c>
      <c r="O455" s="24">
        <f t="shared" si="274"/>
        <v>0</v>
      </c>
      <c r="P455" s="24">
        <f t="shared" si="274"/>
        <v>0</v>
      </c>
      <c r="Q455" s="24">
        <f t="shared" si="274"/>
        <v>0</v>
      </c>
      <c r="R455" s="24">
        <f t="shared" si="274"/>
        <v>0</v>
      </c>
      <c r="S455" s="24">
        <f t="shared" si="274"/>
        <v>0</v>
      </c>
      <c r="T455" s="24">
        <f t="shared" si="274"/>
        <v>0</v>
      </c>
      <c r="U455" s="24">
        <f t="shared" si="274"/>
        <v>0</v>
      </c>
      <c r="V455" s="24">
        <f t="shared" si="274"/>
        <v>0</v>
      </c>
      <c r="W455" s="24">
        <f t="shared" si="274"/>
        <v>0</v>
      </c>
      <c r="X455" s="24">
        <f t="shared" si="274"/>
        <v>0</v>
      </c>
    </row>
    <row r="456" spans="1:24" s="36" customFormat="1" ht="12.75" hidden="1" customHeight="1">
      <c r="A456" s="20"/>
      <c r="B456" s="30" t="s">
        <v>38</v>
      </c>
      <c r="C456" s="31">
        <v>700</v>
      </c>
      <c r="D456" s="32">
        <v>4</v>
      </c>
      <c r="E456" s="33" t="s">
        <v>75</v>
      </c>
      <c r="F456" s="34">
        <v>2639900</v>
      </c>
      <c r="G456" s="31">
        <v>1</v>
      </c>
      <c r="H456" s="35">
        <f>I456+J456</f>
        <v>5513.9</v>
      </c>
      <c r="I456" s="35">
        <v>5513.9</v>
      </c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</row>
    <row r="457" spans="1:24" s="25" customFormat="1" ht="12.75" hidden="1" customHeight="1">
      <c r="A457" s="20"/>
      <c r="B457" s="38"/>
      <c r="C457" s="31"/>
      <c r="D457" s="32"/>
      <c r="E457" s="39"/>
      <c r="F457" s="34"/>
      <c r="G457" s="31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s="25" customFormat="1" ht="39.75" hidden="1" customHeight="1">
      <c r="A458" s="20"/>
      <c r="B458" s="75" t="s">
        <v>77</v>
      </c>
      <c r="C458" s="70">
        <v>702</v>
      </c>
      <c r="D458" s="71">
        <v>0</v>
      </c>
      <c r="E458" s="72">
        <v>0</v>
      </c>
      <c r="F458" s="73">
        <v>0</v>
      </c>
      <c r="G458" s="70">
        <v>0</v>
      </c>
      <c r="H458" s="74">
        <f>H459+H468</f>
        <v>49996.896999999997</v>
      </c>
      <c r="I458" s="74">
        <f>I459+I468</f>
        <v>49996.896999999997</v>
      </c>
      <c r="J458" s="74">
        <f>J459+J468</f>
        <v>0</v>
      </c>
      <c r="K458" s="51">
        <f>K459+K468</f>
        <v>0</v>
      </c>
      <c r="L458" s="51">
        <f t="shared" ref="L458:X458" si="275">L459+L468</f>
        <v>0</v>
      </c>
      <c r="M458" s="51">
        <f t="shared" si="275"/>
        <v>0</v>
      </c>
      <c r="N458" s="51">
        <f t="shared" si="275"/>
        <v>0</v>
      </c>
      <c r="O458" s="51">
        <f t="shared" si="275"/>
        <v>0</v>
      </c>
      <c r="P458" s="51">
        <f t="shared" si="275"/>
        <v>0</v>
      </c>
      <c r="Q458" s="51">
        <f t="shared" si="275"/>
        <v>0</v>
      </c>
      <c r="R458" s="51">
        <f t="shared" si="275"/>
        <v>0</v>
      </c>
      <c r="S458" s="51">
        <f t="shared" si="275"/>
        <v>0</v>
      </c>
      <c r="T458" s="51">
        <f t="shared" si="275"/>
        <v>0</v>
      </c>
      <c r="U458" s="51">
        <f t="shared" si="275"/>
        <v>0</v>
      </c>
      <c r="V458" s="51">
        <f t="shared" si="275"/>
        <v>0</v>
      </c>
      <c r="W458" s="51">
        <f t="shared" si="275"/>
        <v>0</v>
      </c>
      <c r="X458" s="51">
        <f t="shared" si="275"/>
        <v>0</v>
      </c>
    </row>
    <row r="459" spans="1:24" s="40" customFormat="1" ht="12.75" hidden="1" customHeight="1">
      <c r="A459" s="20"/>
      <c r="B459" s="62" t="s">
        <v>34</v>
      </c>
      <c r="C459" s="63">
        <v>702</v>
      </c>
      <c r="D459" s="64">
        <v>7</v>
      </c>
      <c r="E459" s="65">
        <v>0</v>
      </c>
      <c r="F459" s="66">
        <v>0</v>
      </c>
      <c r="G459" s="63">
        <v>0</v>
      </c>
      <c r="H459" s="67">
        <f>H460+H464</f>
        <v>49996.896999999997</v>
      </c>
      <c r="I459" s="67">
        <f>I460+I464</f>
        <v>49996.896999999997</v>
      </c>
      <c r="J459" s="67">
        <f>J460+J464</f>
        <v>0</v>
      </c>
      <c r="K459" s="24">
        <f>K460+K464</f>
        <v>0</v>
      </c>
      <c r="L459" s="24">
        <f t="shared" ref="L459:X459" si="276">L460+L464</f>
        <v>0</v>
      </c>
      <c r="M459" s="24">
        <f t="shared" si="276"/>
        <v>0</v>
      </c>
      <c r="N459" s="24">
        <f t="shared" si="276"/>
        <v>0</v>
      </c>
      <c r="O459" s="24">
        <f t="shared" si="276"/>
        <v>0</v>
      </c>
      <c r="P459" s="24">
        <f t="shared" si="276"/>
        <v>0</v>
      </c>
      <c r="Q459" s="24">
        <f t="shared" si="276"/>
        <v>0</v>
      </c>
      <c r="R459" s="24">
        <f t="shared" si="276"/>
        <v>0</v>
      </c>
      <c r="S459" s="24">
        <f t="shared" si="276"/>
        <v>0</v>
      </c>
      <c r="T459" s="24">
        <f t="shared" si="276"/>
        <v>0</v>
      </c>
      <c r="U459" s="24">
        <f t="shared" si="276"/>
        <v>0</v>
      </c>
      <c r="V459" s="24">
        <f t="shared" si="276"/>
        <v>0</v>
      </c>
      <c r="W459" s="24">
        <f t="shared" si="276"/>
        <v>0</v>
      </c>
      <c r="X459" s="24">
        <f t="shared" si="276"/>
        <v>0</v>
      </c>
    </row>
    <row r="460" spans="1:24" s="25" customFormat="1" ht="12.75" hidden="1" customHeight="1">
      <c r="A460" s="20"/>
      <c r="B460" s="26" t="s">
        <v>78</v>
      </c>
      <c r="C460" s="21">
        <v>702</v>
      </c>
      <c r="D460" s="22">
        <v>7</v>
      </c>
      <c r="E460" s="27" t="s">
        <v>20</v>
      </c>
      <c r="F460" s="23">
        <v>0</v>
      </c>
      <c r="G460" s="21">
        <v>0</v>
      </c>
      <c r="H460" s="24">
        <f t="shared" ref="H460:X462" si="277">H461</f>
        <v>49098.6</v>
      </c>
      <c r="I460" s="24">
        <f t="shared" si="277"/>
        <v>49098.6</v>
      </c>
      <c r="J460" s="24">
        <f t="shared" si="277"/>
        <v>0</v>
      </c>
      <c r="K460" s="24">
        <f t="shared" si="277"/>
        <v>0</v>
      </c>
      <c r="L460" s="24">
        <f t="shared" si="277"/>
        <v>0</v>
      </c>
      <c r="M460" s="24">
        <f t="shared" si="277"/>
        <v>0</v>
      </c>
      <c r="N460" s="24">
        <f t="shared" si="277"/>
        <v>0</v>
      </c>
      <c r="O460" s="24">
        <f t="shared" si="277"/>
        <v>0</v>
      </c>
      <c r="P460" s="24">
        <f t="shared" si="277"/>
        <v>0</v>
      </c>
      <c r="Q460" s="24">
        <f t="shared" si="277"/>
        <v>0</v>
      </c>
      <c r="R460" s="24">
        <f t="shared" si="277"/>
        <v>0</v>
      </c>
      <c r="S460" s="24">
        <f t="shared" si="277"/>
        <v>0</v>
      </c>
      <c r="T460" s="24">
        <f t="shared" si="277"/>
        <v>0</v>
      </c>
      <c r="U460" s="24">
        <f t="shared" si="277"/>
        <v>0</v>
      </c>
      <c r="V460" s="24">
        <f t="shared" si="277"/>
        <v>0</v>
      </c>
      <c r="W460" s="24">
        <f t="shared" si="277"/>
        <v>0</v>
      </c>
      <c r="X460" s="24">
        <f t="shared" si="277"/>
        <v>0</v>
      </c>
    </row>
    <row r="461" spans="1:24" s="25" customFormat="1" ht="12.75" hidden="1" customHeight="1">
      <c r="A461" s="20"/>
      <c r="B461" s="37" t="s">
        <v>79</v>
      </c>
      <c r="C461" s="21">
        <v>702</v>
      </c>
      <c r="D461" s="22">
        <v>7</v>
      </c>
      <c r="E461" s="27" t="s">
        <v>20</v>
      </c>
      <c r="F461" s="23">
        <v>4200000</v>
      </c>
      <c r="G461" s="21"/>
      <c r="H461" s="24">
        <f t="shared" si="277"/>
        <v>49098.6</v>
      </c>
      <c r="I461" s="24">
        <f t="shared" si="277"/>
        <v>49098.6</v>
      </c>
      <c r="J461" s="24">
        <f t="shared" si="277"/>
        <v>0</v>
      </c>
      <c r="K461" s="24">
        <f t="shared" si="277"/>
        <v>0</v>
      </c>
      <c r="L461" s="24">
        <f t="shared" si="277"/>
        <v>0</v>
      </c>
      <c r="M461" s="24">
        <f t="shared" si="277"/>
        <v>0</v>
      </c>
      <c r="N461" s="24">
        <f t="shared" si="277"/>
        <v>0</v>
      </c>
      <c r="O461" s="24">
        <f t="shared" si="277"/>
        <v>0</v>
      </c>
      <c r="P461" s="24">
        <f t="shared" si="277"/>
        <v>0</v>
      </c>
      <c r="Q461" s="24">
        <f t="shared" si="277"/>
        <v>0</v>
      </c>
      <c r="R461" s="24">
        <f t="shared" si="277"/>
        <v>0</v>
      </c>
      <c r="S461" s="24">
        <f t="shared" si="277"/>
        <v>0</v>
      </c>
      <c r="T461" s="24">
        <f t="shared" si="277"/>
        <v>0</v>
      </c>
      <c r="U461" s="24">
        <f t="shared" si="277"/>
        <v>0</v>
      </c>
      <c r="V461" s="24">
        <f t="shared" si="277"/>
        <v>0</v>
      </c>
      <c r="W461" s="24">
        <f t="shared" si="277"/>
        <v>0</v>
      </c>
      <c r="X461" s="24">
        <f t="shared" si="277"/>
        <v>0</v>
      </c>
    </row>
    <row r="462" spans="1:24" s="25" customFormat="1" ht="12.75" hidden="1" customHeight="1">
      <c r="A462" s="20"/>
      <c r="B462" s="26" t="s">
        <v>37</v>
      </c>
      <c r="C462" s="21">
        <v>702</v>
      </c>
      <c r="D462" s="22">
        <v>7</v>
      </c>
      <c r="E462" s="27" t="s">
        <v>20</v>
      </c>
      <c r="F462" s="23">
        <v>4209900</v>
      </c>
      <c r="G462" s="21">
        <v>0</v>
      </c>
      <c r="H462" s="24">
        <f t="shared" si="277"/>
        <v>49098.6</v>
      </c>
      <c r="I462" s="24">
        <f t="shared" si="277"/>
        <v>49098.6</v>
      </c>
      <c r="J462" s="24">
        <f t="shared" si="277"/>
        <v>0</v>
      </c>
      <c r="K462" s="24">
        <f t="shared" si="277"/>
        <v>0</v>
      </c>
      <c r="L462" s="24">
        <f t="shared" si="277"/>
        <v>0</v>
      </c>
      <c r="M462" s="24">
        <f t="shared" si="277"/>
        <v>0</v>
      </c>
      <c r="N462" s="24">
        <f t="shared" si="277"/>
        <v>0</v>
      </c>
      <c r="O462" s="24">
        <f t="shared" si="277"/>
        <v>0</v>
      </c>
      <c r="P462" s="24">
        <f t="shared" si="277"/>
        <v>0</v>
      </c>
      <c r="Q462" s="24">
        <f t="shared" si="277"/>
        <v>0</v>
      </c>
      <c r="R462" s="24">
        <f t="shared" si="277"/>
        <v>0</v>
      </c>
      <c r="S462" s="24">
        <f t="shared" si="277"/>
        <v>0</v>
      </c>
      <c r="T462" s="24">
        <f t="shared" si="277"/>
        <v>0</v>
      </c>
      <c r="U462" s="24">
        <f t="shared" si="277"/>
        <v>0</v>
      </c>
      <c r="V462" s="24">
        <f t="shared" si="277"/>
        <v>0</v>
      </c>
      <c r="W462" s="24">
        <f t="shared" si="277"/>
        <v>0</v>
      </c>
      <c r="X462" s="24">
        <f t="shared" si="277"/>
        <v>0</v>
      </c>
    </row>
    <row r="463" spans="1:24" s="36" customFormat="1" ht="12.75" hidden="1" customHeight="1">
      <c r="A463" s="20"/>
      <c r="B463" s="30" t="s">
        <v>38</v>
      </c>
      <c r="C463" s="31">
        <v>702</v>
      </c>
      <c r="D463" s="32">
        <v>7</v>
      </c>
      <c r="E463" s="33" t="s">
        <v>20</v>
      </c>
      <c r="F463" s="34">
        <v>4209900</v>
      </c>
      <c r="G463" s="31">
        <v>1</v>
      </c>
      <c r="H463" s="35">
        <f>I463+J463</f>
        <v>49098.6</v>
      </c>
      <c r="I463" s="35">
        <v>49098.6</v>
      </c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</row>
    <row r="464" spans="1:24" s="25" customFormat="1" ht="12.75" hidden="1" customHeight="1">
      <c r="A464" s="20"/>
      <c r="B464" s="26" t="s">
        <v>80</v>
      </c>
      <c r="C464" s="21">
        <v>702</v>
      </c>
      <c r="D464" s="22">
        <v>7</v>
      </c>
      <c r="E464" s="27" t="s">
        <v>81</v>
      </c>
      <c r="F464" s="23">
        <v>0</v>
      </c>
      <c r="G464" s="21">
        <v>0</v>
      </c>
      <c r="H464" s="24">
        <f t="shared" ref="H464:X466" si="278">H465</f>
        <v>898.29700000000003</v>
      </c>
      <c r="I464" s="24">
        <f t="shared" si="278"/>
        <v>898.29700000000003</v>
      </c>
      <c r="J464" s="24">
        <f t="shared" si="278"/>
        <v>0</v>
      </c>
      <c r="K464" s="24">
        <f t="shared" si="278"/>
        <v>0</v>
      </c>
      <c r="L464" s="24">
        <f t="shared" si="278"/>
        <v>0</v>
      </c>
      <c r="M464" s="24">
        <f t="shared" si="278"/>
        <v>0</v>
      </c>
      <c r="N464" s="24">
        <f t="shared" si="278"/>
        <v>0</v>
      </c>
      <c r="O464" s="24">
        <f t="shared" si="278"/>
        <v>0</v>
      </c>
      <c r="P464" s="24">
        <f t="shared" si="278"/>
        <v>0</v>
      </c>
      <c r="Q464" s="24">
        <f t="shared" si="278"/>
        <v>0</v>
      </c>
      <c r="R464" s="24">
        <f t="shared" si="278"/>
        <v>0</v>
      </c>
      <c r="S464" s="24">
        <f t="shared" si="278"/>
        <v>0</v>
      </c>
      <c r="T464" s="24">
        <f t="shared" si="278"/>
        <v>0</v>
      </c>
      <c r="U464" s="24">
        <f t="shared" si="278"/>
        <v>0</v>
      </c>
      <c r="V464" s="24">
        <f t="shared" si="278"/>
        <v>0</v>
      </c>
      <c r="W464" s="24">
        <f t="shared" si="278"/>
        <v>0</v>
      </c>
      <c r="X464" s="24">
        <f t="shared" si="278"/>
        <v>0</v>
      </c>
    </row>
    <row r="465" spans="1:24" s="25" customFormat="1" ht="36.75" hidden="1" customHeight="1">
      <c r="A465" s="20"/>
      <c r="B465" s="37" t="s">
        <v>14</v>
      </c>
      <c r="C465" s="21">
        <v>702</v>
      </c>
      <c r="D465" s="22">
        <v>7</v>
      </c>
      <c r="E465" s="27" t="s">
        <v>81</v>
      </c>
      <c r="F465" s="23">
        <v>20000</v>
      </c>
      <c r="G465" s="21"/>
      <c r="H465" s="24">
        <f t="shared" si="278"/>
        <v>898.29700000000003</v>
      </c>
      <c r="I465" s="24">
        <f t="shared" si="278"/>
        <v>898.29700000000003</v>
      </c>
      <c r="J465" s="24">
        <f t="shared" si="278"/>
        <v>0</v>
      </c>
      <c r="K465" s="24">
        <f t="shared" si="278"/>
        <v>0</v>
      </c>
      <c r="L465" s="24">
        <f t="shared" si="278"/>
        <v>0</v>
      </c>
      <c r="M465" s="24">
        <f t="shared" si="278"/>
        <v>0</v>
      </c>
      <c r="N465" s="24">
        <f t="shared" si="278"/>
        <v>0</v>
      </c>
      <c r="O465" s="24">
        <f t="shared" si="278"/>
        <v>0</v>
      </c>
      <c r="P465" s="24">
        <f t="shared" si="278"/>
        <v>0</v>
      </c>
      <c r="Q465" s="24">
        <f t="shared" si="278"/>
        <v>0</v>
      </c>
      <c r="R465" s="24">
        <f t="shared" si="278"/>
        <v>0</v>
      </c>
      <c r="S465" s="24">
        <f t="shared" si="278"/>
        <v>0</v>
      </c>
      <c r="T465" s="24">
        <f t="shared" si="278"/>
        <v>0</v>
      </c>
      <c r="U465" s="24">
        <f t="shared" si="278"/>
        <v>0</v>
      </c>
      <c r="V465" s="24">
        <f t="shared" si="278"/>
        <v>0</v>
      </c>
      <c r="W465" s="24">
        <f t="shared" si="278"/>
        <v>0</v>
      </c>
      <c r="X465" s="24">
        <f t="shared" si="278"/>
        <v>0</v>
      </c>
    </row>
    <row r="466" spans="1:24" s="25" customFormat="1" ht="12.75" hidden="1" customHeight="1">
      <c r="A466" s="20"/>
      <c r="B466" s="26" t="s">
        <v>17</v>
      </c>
      <c r="C466" s="21">
        <v>702</v>
      </c>
      <c r="D466" s="22">
        <v>7</v>
      </c>
      <c r="E466" s="27" t="s">
        <v>81</v>
      </c>
      <c r="F466" s="23">
        <v>20400</v>
      </c>
      <c r="G466" s="21">
        <v>0</v>
      </c>
      <c r="H466" s="24">
        <f t="shared" si="278"/>
        <v>898.29700000000003</v>
      </c>
      <c r="I466" s="24">
        <f t="shared" si="278"/>
        <v>898.29700000000003</v>
      </c>
      <c r="J466" s="24">
        <f t="shared" si="278"/>
        <v>0</v>
      </c>
      <c r="K466" s="24">
        <f t="shared" si="278"/>
        <v>0</v>
      </c>
      <c r="L466" s="24">
        <f t="shared" si="278"/>
        <v>0</v>
      </c>
      <c r="M466" s="24">
        <f t="shared" si="278"/>
        <v>0</v>
      </c>
      <c r="N466" s="24">
        <f t="shared" si="278"/>
        <v>0</v>
      </c>
      <c r="O466" s="24">
        <f t="shared" si="278"/>
        <v>0</v>
      </c>
      <c r="P466" s="24">
        <f t="shared" si="278"/>
        <v>0</v>
      </c>
      <c r="Q466" s="24">
        <f t="shared" si="278"/>
        <v>0</v>
      </c>
      <c r="R466" s="24">
        <f t="shared" si="278"/>
        <v>0</v>
      </c>
      <c r="S466" s="24">
        <f t="shared" si="278"/>
        <v>0</v>
      </c>
      <c r="T466" s="24">
        <f t="shared" si="278"/>
        <v>0</v>
      </c>
      <c r="U466" s="24">
        <f t="shared" si="278"/>
        <v>0</v>
      </c>
      <c r="V466" s="24">
        <f t="shared" si="278"/>
        <v>0</v>
      </c>
      <c r="W466" s="24">
        <f t="shared" si="278"/>
        <v>0</v>
      </c>
      <c r="X466" s="24">
        <f t="shared" si="278"/>
        <v>0</v>
      </c>
    </row>
    <row r="467" spans="1:24" s="36" customFormat="1" ht="12.75" hidden="1" customHeight="1">
      <c r="A467" s="20"/>
      <c r="B467" s="30" t="s">
        <v>16</v>
      </c>
      <c r="C467" s="31">
        <v>702</v>
      </c>
      <c r="D467" s="32">
        <v>7</v>
      </c>
      <c r="E467" s="33" t="s">
        <v>81</v>
      </c>
      <c r="F467" s="34">
        <v>20400</v>
      </c>
      <c r="G467" s="31">
        <v>500</v>
      </c>
      <c r="H467" s="35">
        <f>I467+J467</f>
        <v>898.29700000000003</v>
      </c>
      <c r="I467" s="35">
        <v>898.29700000000003</v>
      </c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</row>
    <row r="468" spans="1:24" s="40" customFormat="1" ht="12.75" hidden="1" customHeight="1">
      <c r="A468" s="20"/>
      <c r="B468" s="62" t="s">
        <v>43</v>
      </c>
      <c r="C468" s="63">
        <v>702</v>
      </c>
      <c r="D468" s="64">
        <v>10</v>
      </c>
      <c r="E468" s="65">
        <v>0</v>
      </c>
      <c r="F468" s="66">
        <v>0</v>
      </c>
      <c r="G468" s="63">
        <v>0</v>
      </c>
      <c r="H468" s="67">
        <f t="shared" ref="H468:X471" si="279">H469</f>
        <v>0</v>
      </c>
      <c r="I468" s="67">
        <f t="shared" si="279"/>
        <v>0</v>
      </c>
      <c r="J468" s="67">
        <f t="shared" si="279"/>
        <v>0</v>
      </c>
      <c r="K468" s="24">
        <f t="shared" si="279"/>
        <v>0</v>
      </c>
      <c r="L468" s="24">
        <f t="shared" si="279"/>
        <v>0</v>
      </c>
      <c r="M468" s="24">
        <f t="shared" si="279"/>
        <v>0</v>
      </c>
      <c r="N468" s="24">
        <f t="shared" si="279"/>
        <v>0</v>
      </c>
      <c r="O468" s="24">
        <f t="shared" si="279"/>
        <v>0</v>
      </c>
      <c r="P468" s="24">
        <f t="shared" si="279"/>
        <v>0</v>
      </c>
      <c r="Q468" s="24">
        <f t="shared" si="279"/>
        <v>0</v>
      </c>
      <c r="R468" s="24">
        <f t="shared" si="279"/>
        <v>0</v>
      </c>
      <c r="S468" s="24">
        <f t="shared" si="279"/>
        <v>0</v>
      </c>
      <c r="T468" s="24">
        <f t="shared" si="279"/>
        <v>0</v>
      </c>
      <c r="U468" s="24">
        <f t="shared" si="279"/>
        <v>0</v>
      </c>
      <c r="V468" s="24">
        <f t="shared" si="279"/>
        <v>0</v>
      </c>
      <c r="W468" s="24">
        <f t="shared" si="279"/>
        <v>0</v>
      </c>
      <c r="X468" s="24">
        <f t="shared" si="279"/>
        <v>0</v>
      </c>
    </row>
    <row r="469" spans="1:24" s="25" customFormat="1" ht="12.75" hidden="1" customHeight="1">
      <c r="A469" s="20"/>
      <c r="B469" s="26" t="s">
        <v>82</v>
      </c>
      <c r="C469" s="21">
        <v>702</v>
      </c>
      <c r="D469" s="22">
        <v>10</v>
      </c>
      <c r="E469" s="27" t="s">
        <v>53</v>
      </c>
      <c r="F469" s="23">
        <v>0</v>
      </c>
      <c r="G469" s="21">
        <v>0</v>
      </c>
      <c r="H469" s="24">
        <f t="shared" si="279"/>
        <v>0</v>
      </c>
      <c r="I469" s="24">
        <f t="shared" si="279"/>
        <v>0</v>
      </c>
      <c r="J469" s="24">
        <f t="shared" si="279"/>
        <v>0</v>
      </c>
      <c r="K469" s="24">
        <f t="shared" si="279"/>
        <v>0</v>
      </c>
      <c r="L469" s="24">
        <f t="shared" si="279"/>
        <v>0</v>
      </c>
      <c r="M469" s="24">
        <f t="shared" si="279"/>
        <v>0</v>
      </c>
      <c r="N469" s="24">
        <f t="shared" si="279"/>
        <v>0</v>
      </c>
      <c r="O469" s="24">
        <f t="shared" si="279"/>
        <v>0</v>
      </c>
      <c r="P469" s="24">
        <f t="shared" si="279"/>
        <v>0</v>
      </c>
      <c r="Q469" s="24">
        <f t="shared" si="279"/>
        <v>0</v>
      </c>
      <c r="R469" s="24">
        <f t="shared" si="279"/>
        <v>0</v>
      </c>
      <c r="S469" s="24">
        <f t="shared" si="279"/>
        <v>0</v>
      </c>
      <c r="T469" s="24">
        <f t="shared" si="279"/>
        <v>0</v>
      </c>
      <c r="U469" s="24">
        <f t="shared" si="279"/>
        <v>0</v>
      </c>
      <c r="V469" s="24">
        <f t="shared" si="279"/>
        <v>0</v>
      </c>
      <c r="W469" s="24">
        <f t="shared" si="279"/>
        <v>0</v>
      </c>
      <c r="X469" s="24">
        <f t="shared" si="279"/>
        <v>0</v>
      </c>
    </row>
    <row r="470" spans="1:24" s="25" customFormat="1" ht="12.75" hidden="1" customHeight="1">
      <c r="A470" s="20"/>
      <c r="B470" s="37" t="s">
        <v>83</v>
      </c>
      <c r="C470" s="21">
        <v>702</v>
      </c>
      <c r="D470" s="22">
        <v>10</v>
      </c>
      <c r="E470" s="27" t="s">
        <v>53</v>
      </c>
      <c r="F470" s="23">
        <v>5200000</v>
      </c>
      <c r="G470" s="21"/>
      <c r="H470" s="24">
        <f t="shared" si="279"/>
        <v>0</v>
      </c>
      <c r="I470" s="24">
        <f t="shared" si="279"/>
        <v>0</v>
      </c>
      <c r="J470" s="24">
        <f t="shared" si="279"/>
        <v>0</v>
      </c>
      <c r="K470" s="24">
        <f t="shared" si="279"/>
        <v>0</v>
      </c>
      <c r="L470" s="24">
        <f t="shared" si="279"/>
        <v>0</v>
      </c>
      <c r="M470" s="24">
        <f t="shared" si="279"/>
        <v>0</v>
      </c>
      <c r="N470" s="24">
        <f t="shared" si="279"/>
        <v>0</v>
      </c>
      <c r="O470" s="24">
        <f t="shared" si="279"/>
        <v>0</v>
      </c>
      <c r="P470" s="24">
        <f t="shared" si="279"/>
        <v>0</v>
      </c>
      <c r="Q470" s="24">
        <f t="shared" si="279"/>
        <v>0</v>
      </c>
      <c r="R470" s="24">
        <f t="shared" si="279"/>
        <v>0</v>
      </c>
      <c r="S470" s="24">
        <f t="shared" si="279"/>
        <v>0</v>
      </c>
      <c r="T470" s="24">
        <f t="shared" si="279"/>
        <v>0</v>
      </c>
      <c r="U470" s="24">
        <f t="shared" si="279"/>
        <v>0</v>
      </c>
      <c r="V470" s="24">
        <f t="shared" si="279"/>
        <v>0</v>
      </c>
      <c r="W470" s="24">
        <f t="shared" si="279"/>
        <v>0</v>
      </c>
      <c r="X470" s="24">
        <f t="shared" si="279"/>
        <v>0</v>
      </c>
    </row>
    <row r="471" spans="1:24" s="25" customFormat="1" ht="50.25" hidden="1" customHeight="1">
      <c r="A471" s="20"/>
      <c r="B471" s="26" t="s">
        <v>84</v>
      </c>
      <c r="C471" s="21">
        <v>702</v>
      </c>
      <c r="D471" s="22">
        <v>10</v>
      </c>
      <c r="E471" s="27" t="s">
        <v>53</v>
      </c>
      <c r="F471" s="23">
        <v>5201000</v>
      </c>
      <c r="G471" s="21">
        <v>0</v>
      </c>
      <c r="H471" s="24">
        <f t="shared" si="279"/>
        <v>0</v>
      </c>
      <c r="I471" s="24">
        <f t="shared" si="279"/>
        <v>0</v>
      </c>
      <c r="J471" s="24">
        <f t="shared" si="279"/>
        <v>0</v>
      </c>
      <c r="K471" s="24">
        <f t="shared" si="279"/>
        <v>0</v>
      </c>
      <c r="L471" s="24">
        <f t="shared" si="279"/>
        <v>0</v>
      </c>
      <c r="M471" s="24">
        <f t="shared" si="279"/>
        <v>0</v>
      </c>
      <c r="N471" s="24">
        <f t="shared" si="279"/>
        <v>0</v>
      </c>
      <c r="O471" s="24">
        <f t="shared" si="279"/>
        <v>0</v>
      </c>
      <c r="P471" s="24">
        <f t="shared" si="279"/>
        <v>0</v>
      </c>
      <c r="Q471" s="24">
        <f t="shared" si="279"/>
        <v>0</v>
      </c>
      <c r="R471" s="24">
        <f t="shared" si="279"/>
        <v>0</v>
      </c>
      <c r="S471" s="24">
        <f t="shared" si="279"/>
        <v>0</v>
      </c>
      <c r="T471" s="24">
        <f t="shared" si="279"/>
        <v>0</v>
      </c>
      <c r="U471" s="24">
        <f t="shared" si="279"/>
        <v>0</v>
      </c>
      <c r="V471" s="24">
        <f t="shared" si="279"/>
        <v>0</v>
      </c>
      <c r="W471" s="24">
        <f t="shared" si="279"/>
        <v>0</v>
      </c>
      <c r="X471" s="24">
        <f t="shared" si="279"/>
        <v>0</v>
      </c>
    </row>
    <row r="472" spans="1:24" s="36" customFormat="1" ht="12.75" hidden="1" customHeight="1">
      <c r="A472" s="20"/>
      <c r="B472" s="30" t="s">
        <v>50</v>
      </c>
      <c r="C472" s="31">
        <v>702</v>
      </c>
      <c r="D472" s="32">
        <v>10</v>
      </c>
      <c r="E472" s="33" t="s">
        <v>53</v>
      </c>
      <c r="F472" s="34">
        <v>5201000</v>
      </c>
      <c r="G472" s="31">
        <v>5</v>
      </c>
      <c r="H472" s="35">
        <f>I472+J472</f>
        <v>0</v>
      </c>
      <c r="I472" s="35"/>
      <c r="J472" s="35">
        <f>SUM(K472:X472)</f>
        <v>0</v>
      </c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</row>
    <row r="473" spans="1:24" s="25" customFormat="1" ht="12.75" hidden="1" customHeight="1">
      <c r="A473" s="20"/>
      <c r="B473" s="38"/>
      <c r="C473" s="31"/>
      <c r="D473" s="32"/>
      <c r="E473" s="39"/>
      <c r="F473" s="34"/>
      <c r="G473" s="31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s="25" customFormat="1" ht="12.75" hidden="1" customHeight="1">
      <c r="A474" s="20"/>
      <c r="B474" s="75" t="s">
        <v>85</v>
      </c>
      <c r="C474" s="70">
        <v>703</v>
      </c>
      <c r="D474" s="71">
        <v>0</v>
      </c>
      <c r="E474" s="72">
        <v>0</v>
      </c>
      <c r="F474" s="73">
        <v>0</v>
      </c>
      <c r="G474" s="70">
        <v>0</v>
      </c>
      <c r="H474" s="74">
        <f>H475+H498</f>
        <v>243366.79700000002</v>
      </c>
      <c r="I474" s="74">
        <f>I475+I498</f>
        <v>243366.79700000002</v>
      </c>
      <c r="J474" s="74">
        <f>J475+J498</f>
        <v>0</v>
      </c>
      <c r="K474" s="51">
        <f>K475+K498</f>
        <v>0</v>
      </c>
      <c r="L474" s="51">
        <f t="shared" ref="L474:X474" si="280">L475+L498</f>
        <v>0</v>
      </c>
      <c r="M474" s="51">
        <f t="shared" si="280"/>
        <v>0</v>
      </c>
      <c r="N474" s="51">
        <f t="shared" si="280"/>
        <v>0</v>
      </c>
      <c r="O474" s="51">
        <f t="shared" si="280"/>
        <v>0</v>
      </c>
      <c r="P474" s="51">
        <f t="shared" si="280"/>
        <v>0</v>
      </c>
      <c r="Q474" s="51">
        <f t="shared" si="280"/>
        <v>0</v>
      </c>
      <c r="R474" s="51">
        <f t="shared" si="280"/>
        <v>0</v>
      </c>
      <c r="S474" s="51">
        <f t="shared" si="280"/>
        <v>0</v>
      </c>
      <c r="T474" s="51">
        <f t="shared" si="280"/>
        <v>0</v>
      </c>
      <c r="U474" s="51">
        <f t="shared" si="280"/>
        <v>0</v>
      </c>
      <c r="V474" s="51">
        <f t="shared" si="280"/>
        <v>0</v>
      </c>
      <c r="W474" s="51">
        <f t="shared" si="280"/>
        <v>0</v>
      </c>
      <c r="X474" s="51">
        <f t="shared" si="280"/>
        <v>0</v>
      </c>
    </row>
    <row r="475" spans="1:24" s="40" customFormat="1" ht="12.75" hidden="1" customHeight="1">
      <c r="A475" s="20"/>
      <c r="B475" s="62" t="s">
        <v>34</v>
      </c>
      <c r="C475" s="63">
        <v>703</v>
      </c>
      <c r="D475" s="64">
        <v>7</v>
      </c>
      <c r="E475" s="65">
        <v>0</v>
      </c>
      <c r="F475" s="66">
        <v>0</v>
      </c>
      <c r="G475" s="63">
        <v>0</v>
      </c>
      <c r="H475" s="67">
        <f>H476+H488</f>
        <v>243366.79700000002</v>
      </c>
      <c r="I475" s="67">
        <f>I476+I488</f>
        <v>243366.79700000002</v>
      </c>
      <c r="J475" s="67">
        <f>J476+J488</f>
        <v>0</v>
      </c>
      <c r="K475" s="24">
        <f>K476+K488</f>
        <v>0</v>
      </c>
      <c r="L475" s="24">
        <f t="shared" ref="L475:X475" si="281">L476+L488</f>
        <v>0</v>
      </c>
      <c r="M475" s="24">
        <f t="shared" si="281"/>
        <v>0</v>
      </c>
      <c r="N475" s="24">
        <f t="shared" si="281"/>
        <v>0</v>
      </c>
      <c r="O475" s="24">
        <f t="shared" si="281"/>
        <v>0</v>
      </c>
      <c r="P475" s="24">
        <f t="shared" si="281"/>
        <v>0</v>
      </c>
      <c r="Q475" s="24">
        <f t="shared" si="281"/>
        <v>0</v>
      </c>
      <c r="R475" s="24">
        <f t="shared" si="281"/>
        <v>0</v>
      </c>
      <c r="S475" s="24">
        <f t="shared" si="281"/>
        <v>0</v>
      </c>
      <c r="T475" s="24">
        <f t="shared" si="281"/>
        <v>0</v>
      </c>
      <c r="U475" s="24">
        <f t="shared" si="281"/>
        <v>0</v>
      </c>
      <c r="V475" s="24">
        <f t="shared" si="281"/>
        <v>0</v>
      </c>
      <c r="W475" s="24">
        <f t="shared" si="281"/>
        <v>0</v>
      </c>
      <c r="X475" s="24">
        <f t="shared" si="281"/>
        <v>0</v>
      </c>
    </row>
    <row r="476" spans="1:24" s="25" customFormat="1" ht="12.75" hidden="1" customHeight="1">
      <c r="A476" s="20"/>
      <c r="B476" s="26" t="s">
        <v>35</v>
      </c>
      <c r="C476" s="21">
        <v>703</v>
      </c>
      <c r="D476" s="22">
        <v>7</v>
      </c>
      <c r="E476" s="27" t="s">
        <v>13</v>
      </c>
      <c r="F476" s="23">
        <v>0</v>
      </c>
      <c r="G476" s="21">
        <v>0</v>
      </c>
      <c r="H476" s="24">
        <f>H477+H480+H483</f>
        <v>231990.93100000001</v>
      </c>
      <c r="I476" s="24">
        <f>I477+I480+I483</f>
        <v>231990.93100000001</v>
      </c>
      <c r="J476" s="24">
        <f>J477+J480+J483</f>
        <v>0</v>
      </c>
      <c r="K476" s="24">
        <f>K477+K480+K483</f>
        <v>0</v>
      </c>
      <c r="L476" s="24">
        <f t="shared" ref="L476:X476" si="282">L477+L480+L483</f>
        <v>0</v>
      </c>
      <c r="M476" s="24">
        <f t="shared" si="282"/>
        <v>0</v>
      </c>
      <c r="N476" s="24">
        <f t="shared" si="282"/>
        <v>0</v>
      </c>
      <c r="O476" s="24">
        <f t="shared" si="282"/>
        <v>0</v>
      </c>
      <c r="P476" s="24">
        <f t="shared" si="282"/>
        <v>0</v>
      </c>
      <c r="Q476" s="24">
        <f t="shared" si="282"/>
        <v>0</v>
      </c>
      <c r="R476" s="24">
        <f t="shared" si="282"/>
        <v>0</v>
      </c>
      <c r="S476" s="24">
        <f t="shared" si="282"/>
        <v>0</v>
      </c>
      <c r="T476" s="24">
        <f t="shared" si="282"/>
        <v>0</v>
      </c>
      <c r="U476" s="24">
        <f t="shared" si="282"/>
        <v>0</v>
      </c>
      <c r="V476" s="24">
        <f t="shared" si="282"/>
        <v>0</v>
      </c>
      <c r="W476" s="24">
        <f t="shared" si="282"/>
        <v>0</v>
      </c>
      <c r="X476" s="24">
        <f t="shared" si="282"/>
        <v>0</v>
      </c>
    </row>
    <row r="477" spans="1:24" s="25" customFormat="1" ht="25.5" hidden="1" customHeight="1">
      <c r="A477" s="20"/>
      <c r="B477" s="37" t="s">
        <v>36</v>
      </c>
      <c r="C477" s="21">
        <v>703</v>
      </c>
      <c r="D477" s="22">
        <v>7</v>
      </c>
      <c r="E477" s="27" t="s">
        <v>13</v>
      </c>
      <c r="F477" s="23">
        <v>4210000</v>
      </c>
      <c r="G477" s="21"/>
      <c r="H477" s="24">
        <f t="shared" ref="H477:K478" si="283">H478</f>
        <v>204954.967</v>
      </c>
      <c r="I477" s="24">
        <f t="shared" si="283"/>
        <v>204954.967</v>
      </c>
      <c r="J477" s="24">
        <f t="shared" si="283"/>
        <v>0</v>
      </c>
      <c r="K477" s="24">
        <f t="shared" si="283"/>
        <v>0</v>
      </c>
      <c r="L477" s="24">
        <f t="shared" ref="L477:X478" si="284">L478</f>
        <v>0</v>
      </c>
      <c r="M477" s="24">
        <f t="shared" si="284"/>
        <v>0</v>
      </c>
      <c r="N477" s="24">
        <f t="shared" si="284"/>
        <v>0</v>
      </c>
      <c r="O477" s="24">
        <f t="shared" si="284"/>
        <v>0</v>
      </c>
      <c r="P477" s="24">
        <f t="shared" si="284"/>
        <v>0</v>
      </c>
      <c r="Q477" s="24">
        <f t="shared" si="284"/>
        <v>0</v>
      </c>
      <c r="R477" s="24">
        <f t="shared" si="284"/>
        <v>0</v>
      </c>
      <c r="S477" s="24">
        <f t="shared" si="284"/>
        <v>0</v>
      </c>
      <c r="T477" s="24">
        <f t="shared" si="284"/>
        <v>0</v>
      </c>
      <c r="U477" s="24">
        <f t="shared" si="284"/>
        <v>0</v>
      </c>
      <c r="V477" s="24">
        <f t="shared" si="284"/>
        <v>0</v>
      </c>
      <c r="W477" s="24">
        <f t="shared" si="284"/>
        <v>0</v>
      </c>
      <c r="X477" s="24">
        <f t="shared" si="284"/>
        <v>0</v>
      </c>
    </row>
    <row r="478" spans="1:24" s="25" customFormat="1" ht="12.75" hidden="1" customHeight="1">
      <c r="A478" s="20"/>
      <c r="B478" s="26" t="s">
        <v>37</v>
      </c>
      <c r="C478" s="21">
        <v>703</v>
      </c>
      <c r="D478" s="22">
        <v>7</v>
      </c>
      <c r="E478" s="27" t="s">
        <v>13</v>
      </c>
      <c r="F478" s="23">
        <v>4219900</v>
      </c>
      <c r="G478" s="21">
        <v>0</v>
      </c>
      <c r="H478" s="24">
        <f t="shared" si="283"/>
        <v>204954.967</v>
      </c>
      <c r="I478" s="24">
        <f t="shared" si="283"/>
        <v>204954.967</v>
      </c>
      <c r="J478" s="24">
        <f t="shared" si="283"/>
        <v>0</v>
      </c>
      <c r="K478" s="24">
        <f t="shared" si="283"/>
        <v>0</v>
      </c>
      <c r="L478" s="24">
        <f t="shared" si="284"/>
        <v>0</v>
      </c>
      <c r="M478" s="24">
        <f t="shared" si="284"/>
        <v>0</v>
      </c>
      <c r="N478" s="24">
        <f t="shared" si="284"/>
        <v>0</v>
      </c>
      <c r="O478" s="24">
        <f t="shared" si="284"/>
        <v>0</v>
      </c>
      <c r="P478" s="24">
        <f t="shared" si="284"/>
        <v>0</v>
      </c>
      <c r="Q478" s="24">
        <f t="shared" si="284"/>
        <v>0</v>
      </c>
      <c r="R478" s="24">
        <f t="shared" si="284"/>
        <v>0</v>
      </c>
      <c r="S478" s="24">
        <f t="shared" si="284"/>
        <v>0</v>
      </c>
      <c r="T478" s="24">
        <f t="shared" si="284"/>
        <v>0</v>
      </c>
      <c r="U478" s="24">
        <f t="shared" si="284"/>
        <v>0</v>
      </c>
      <c r="V478" s="24">
        <f t="shared" si="284"/>
        <v>0</v>
      </c>
      <c r="W478" s="24">
        <f t="shared" si="284"/>
        <v>0</v>
      </c>
      <c r="X478" s="24">
        <f t="shared" si="284"/>
        <v>0</v>
      </c>
    </row>
    <row r="479" spans="1:24" s="25" customFormat="1" ht="12.75" hidden="1" customHeight="1">
      <c r="A479" s="20"/>
      <c r="B479" s="30" t="s">
        <v>38</v>
      </c>
      <c r="C479" s="31">
        <v>703</v>
      </c>
      <c r="D479" s="32">
        <v>7</v>
      </c>
      <c r="E479" s="33" t="s">
        <v>13</v>
      </c>
      <c r="F479" s="34">
        <v>4219900</v>
      </c>
      <c r="G479" s="31">
        <v>1</v>
      </c>
      <c r="H479" s="35">
        <f>I479+J479</f>
        <v>204954.967</v>
      </c>
      <c r="I479" s="35">
        <v>204954.967</v>
      </c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</row>
    <row r="480" spans="1:24" s="25" customFormat="1" ht="12.75" hidden="1" customHeight="1">
      <c r="A480" s="20"/>
      <c r="B480" s="37" t="s">
        <v>86</v>
      </c>
      <c r="C480" s="21">
        <v>703</v>
      </c>
      <c r="D480" s="22">
        <v>7</v>
      </c>
      <c r="E480" s="27" t="s">
        <v>13</v>
      </c>
      <c r="F480" s="23">
        <v>4230000</v>
      </c>
      <c r="G480" s="15"/>
      <c r="H480" s="24">
        <f t="shared" ref="H480:K481" si="285">H481</f>
        <v>20565.964</v>
      </c>
      <c r="I480" s="24">
        <f t="shared" si="285"/>
        <v>20565.964</v>
      </c>
      <c r="J480" s="24">
        <f t="shared" si="285"/>
        <v>0</v>
      </c>
      <c r="K480" s="24">
        <f t="shared" si="285"/>
        <v>0</v>
      </c>
      <c r="L480" s="24">
        <f t="shared" ref="L480:X481" si="286">L481</f>
        <v>0</v>
      </c>
      <c r="M480" s="24">
        <f t="shared" si="286"/>
        <v>0</v>
      </c>
      <c r="N480" s="24">
        <f t="shared" si="286"/>
        <v>0</v>
      </c>
      <c r="O480" s="24">
        <f t="shared" si="286"/>
        <v>0</v>
      </c>
      <c r="P480" s="24">
        <f t="shared" si="286"/>
        <v>0</v>
      </c>
      <c r="Q480" s="24">
        <f t="shared" si="286"/>
        <v>0</v>
      </c>
      <c r="R480" s="24">
        <f t="shared" si="286"/>
        <v>0</v>
      </c>
      <c r="S480" s="24">
        <f t="shared" si="286"/>
        <v>0</v>
      </c>
      <c r="T480" s="24">
        <f t="shared" si="286"/>
        <v>0</v>
      </c>
      <c r="U480" s="24">
        <f t="shared" si="286"/>
        <v>0</v>
      </c>
      <c r="V480" s="24">
        <f t="shared" si="286"/>
        <v>0</v>
      </c>
      <c r="W480" s="24">
        <f t="shared" si="286"/>
        <v>0</v>
      </c>
      <c r="X480" s="24">
        <f t="shared" si="286"/>
        <v>0</v>
      </c>
    </row>
    <row r="481" spans="1:24" s="25" customFormat="1" ht="12.75" hidden="1" customHeight="1">
      <c r="A481" s="20"/>
      <c r="B481" s="26" t="s">
        <v>37</v>
      </c>
      <c r="C481" s="21">
        <v>703</v>
      </c>
      <c r="D481" s="22">
        <v>7</v>
      </c>
      <c r="E481" s="27" t="s">
        <v>13</v>
      </c>
      <c r="F481" s="23">
        <v>4239900</v>
      </c>
      <c r="G481" s="21">
        <v>0</v>
      </c>
      <c r="H481" s="24">
        <f t="shared" si="285"/>
        <v>20565.964</v>
      </c>
      <c r="I481" s="24">
        <f t="shared" si="285"/>
        <v>20565.964</v>
      </c>
      <c r="J481" s="24">
        <f t="shared" si="285"/>
        <v>0</v>
      </c>
      <c r="K481" s="24">
        <f t="shared" si="285"/>
        <v>0</v>
      </c>
      <c r="L481" s="24">
        <f t="shared" si="286"/>
        <v>0</v>
      </c>
      <c r="M481" s="24">
        <f t="shared" si="286"/>
        <v>0</v>
      </c>
      <c r="N481" s="24">
        <f t="shared" si="286"/>
        <v>0</v>
      </c>
      <c r="O481" s="24">
        <f t="shared" si="286"/>
        <v>0</v>
      </c>
      <c r="P481" s="24">
        <f t="shared" si="286"/>
        <v>0</v>
      </c>
      <c r="Q481" s="24">
        <f t="shared" si="286"/>
        <v>0</v>
      </c>
      <c r="R481" s="24">
        <f t="shared" si="286"/>
        <v>0</v>
      </c>
      <c r="S481" s="24">
        <f t="shared" si="286"/>
        <v>0</v>
      </c>
      <c r="T481" s="24">
        <f t="shared" si="286"/>
        <v>0</v>
      </c>
      <c r="U481" s="24">
        <f t="shared" si="286"/>
        <v>0</v>
      </c>
      <c r="V481" s="24">
        <f t="shared" si="286"/>
        <v>0</v>
      </c>
      <c r="W481" s="24">
        <f t="shared" si="286"/>
        <v>0</v>
      </c>
      <c r="X481" s="24">
        <f t="shared" si="286"/>
        <v>0</v>
      </c>
    </row>
    <row r="482" spans="1:24" s="25" customFormat="1" ht="12.75" hidden="1" customHeight="1">
      <c r="A482" s="20"/>
      <c r="B482" s="30" t="s">
        <v>38</v>
      </c>
      <c r="C482" s="31">
        <v>703</v>
      </c>
      <c r="D482" s="32">
        <v>7</v>
      </c>
      <c r="E482" s="33" t="s">
        <v>13</v>
      </c>
      <c r="F482" s="34">
        <v>4239900</v>
      </c>
      <c r="G482" s="31">
        <v>1</v>
      </c>
      <c r="H482" s="35">
        <f>I482+J482</f>
        <v>20565.964</v>
      </c>
      <c r="I482" s="35">
        <v>20565.964</v>
      </c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</row>
    <row r="483" spans="1:24" s="25" customFormat="1" ht="12.75" hidden="1" customHeight="1">
      <c r="A483" s="20"/>
      <c r="B483" s="37" t="s">
        <v>83</v>
      </c>
      <c r="C483" s="21">
        <v>703</v>
      </c>
      <c r="D483" s="22">
        <v>7</v>
      </c>
      <c r="E483" s="27" t="s">
        <v>13</v>
      </c>
      <c r="F483" s="23">
        <v>5200000</v>
      </c>
      <c r="G483" s="15"/>
      <c r="H483" s="24">
        <f>H484+H486</f>
        <v>6470</v>
      </c>
      <c r="I483" s="24">
        <f>I484+I486</f>
        <v>6470</v>
      </c>
      <c r="J483" s="24">
        <f>J484+J486</f>
        <v>0</v>
      </c>
      <c r="K483" s="24">
        <f>K484+K486</f>
        <v>0</v>
      </c>
      <c r="L483" s="24">
        <f t="shared" ref="L483:X483" si="287">L484+L486</f>
        <v>0</v>
      </c>
      <c r="M483" s="24">
        <f t="shared" si="287"/>
        <v>0</v>
      </c>
      <c r="N483" s="24">
        <f t="shared" si="287"/>
        <v>0</v>
      </c>
      <c r="O483" s="24">
        <f t="shared" si="287"/>
        <v>0</v>
      </c>
      <c r="P483" s="24">
        <f t="shared" si="287"/>
        <v>0</v>
      </c>
      <c r="Q483" s="24">
        <f t="shared" si="287"/>
        <v>0</v>
      </c>
      <c r="R483" s="24">
        <f t="shared" si="287"/>
        <v>0</v>
      </c>
      <c r="S483" s="24">
        <f t="shared" si="287"/>
        <v>0</v>
      </c>
      <c r="T483" s="24">
        <f t="shared" si="287"/>
        <v>0</v>
      </c>
      <c r="U483" s="24">
        <f t="shared" si="287"/>
        <v>0</v>
      </c>
      <c r="V483" s="24">
        <f t="shared" si="287"/>
        <v>0</v>
      </c>
      <c r="W483" s="24">
        <f t="shared" si="287"/>
        <v>0</v>
      </c>
      <c r="X483" s="24">
        <f t="shared" si="287"/>
        <v>0</v>
      </c>
    </row>
    <row r="484" spans="1:24" s="25" customFormat="1" ht="12.75" hidden="1" customHeight="1">
      <c r="A484" s="20"/>
      <c r="B484" s="26" t="s">
        <v>87</v>
      </c>
      <c r="C484" s="21">
        <v>703</v>
      </c>
      <c r="D484" s="22">
        <v>7</v>
      </c>
      <c r="E484" s="27" t="s">
        <v>13</v>
      </c>
      <c r="F484" s="23">
        <v>5200900</v>
      </c>
      <c r="G484" s="21">
        <v>0</v>
      </c>
      <c r="H484" s="24">
        <f>H485</f>
        <v>6470</v>
      </c>
      <c r="I484" s="24">
        <f>I485</f>
        <v>6470</v>
      </c>
      <c r="J484" s="24">
        <f>J485</f>
        <v>0</v>
      </c>
      <c r="K484" s="24">
        <f>K485</f>
        <v>0</v>
      </c>
      <c r="L484" s="24">
        <f t="shared" ref="L484:X484" si="288">L485</f>
        <v>0</v>
      </c>
      <c r="M484" s="24">
        <f t="shared" si="288"/>
        <v>0</v>
      </c>
      <c r="N484" s="24">
        <f t="shared" si="288"/>
        <v>0</v>
      </c>
      <c r="O484" s="24">
        <f t="shared" si="288"/>
        <v>0</v>
      </c>
      <c r="P484" s="24">
        <f t="shared" si="288"/>
        <v>0</v>
      </c>
      <c r="Q484" s="24">
        <f t="shared" si="288"/>
        <v>0</v>
      </c>
      <c r="R484" s="24">
        <f t="shared" si="288"/>
        <v>0</v>
      </c>
      <c r="S484" s="24">
        <f t="shared" si="288"/>
        <v>0</v>
      </c>
      <c r="T484" s="24">
        <f t="shared" si="288"/>
        <v>0</v>
      </c>
      <c r="U484" s="24">
        <f t="shared" si="288"/>
        <v>0</v>
      </c>
      <c r="V484" s="24">
        <f t="shared" si="288"/>
        <v>0</v>
      </c>
      <c r="W484" s="24">
        <f t="shared" si="288"/>
        <v>0</v>
      </c>
      <c r="X484" s="24">
        <f t="shared" si="288"/>
        <v>0</v>
      </c>
    </row>
    <row r="485" spans="1:24" s="25" customFormat="1" ht="12.75" hidden="1" customHeight="1">
      <c r="A485" s="20"/>
      <c r="B485" s="30" t="s">
        <v>38</v>
      </c>
      <c r="C485" s="31">
        <v>703</v>
      </c>
      <c r="D485" s="32">
        <v>7</v>
      </c>
      <c r="E485" s="33" t="s">
        <v>13</v>
      </c>
      <c r="F485" s="34">
        <v>5200900</v>
      </c>
      <c r="G485" s="31">
        <v>1</v>
      </c>
      <c r="H485" s="35">
        <f>I485+J485</f>
        <v>6470</v>
      </c>
      <c r="I485" s="35">
        <v>6470</v>
      </c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</row>
    <row r="486" spans="1:24" ht="12.75" hidden="1" customHeight="1">
      <c r="A486" s="10"/>
      <c r="B486" s="37" t="s">
        <v>88</v>
      </c>
      <c r="C486" s="21">
        <v>703</v>
      </c>
      <c r="D486" s="22">
        <v>7</v>
      </c>
      <c r="E486" s="27" t="s">
        <v>13</v>
      </c>
      <c r="F486" s="23" t="s">
        <v>89</v>
      </c>
      <c r="G486" s="21"/>
      <c r="H486" s="24">
        <f>H487</f>
        <v>0</v>
      </c>
      <c r="I486" s="24">
        <f>I487</f>
        <v>0</v>
      </c>
      <c r="J486" s="24">
        <f>J487</f>
        <v>0</v>
      </c>
      <c r="K486" s="24">
        <f>K487</f>
        <v>0</v>
      </c>
      <c r="L486" s="24">
        <f t="shared" ref="L486:X486" si="289">L487</f>
        <v>0</v>
      </c>
      <c r="M486" s="24">
        <f t="shared" si="289"/>
        <v>0</v>
      </c>
      <c r="N486" s="24">
        <f t="shared" si="289"/>
        <v>0</v>
      </c>
      <c r="O486" s="24">
        <f t="shared" si="289"/>
        <v>0</v>
      </c>
      <c r="P486" s="24">
        <f t="shared" si="289"/>
        <v>0</v>
      </c>
      <c r="Q486" s="24">
        <f t="shared" si="289"/>
        <v>0</v>
      </c>
      <c r="R486" s="24">
        <f t="shared" si="289"/>
        <v>0</v>
      </c>
      <c r="S486" s="24">
        <f t="shared" si="289"/>
        <v>0</v>
      </c>
      <c r="T486" s="24">
        <f t="shared" si="289"/>
        <v>0</v>
      </c>
      <c r="U486" s="24">
        <f t="shared" si="289"/>
        <v>0</v>
      </c>
      <c r="V486" s="24">
        <f t="shared" si="289"/>
        <v>0</v>
      </c>
      <c r="W486" s="24">
        <f t="shared" si="289"/>
        <v>0</v>
      </c>
      <c r="X486" s="24">
        <f t="shared" si="289"/>
        <v>0</v>
      </c>
    </row>
    <row r="487" spans="1:24" ht="12.75" hidden="1" customHeight="1">
      <c r="A487" s="10"/>
      <c r="B487" s="42" t="s">
        <v>90</v>
      </c>
      <c r="C487" s="31">
        <v>703</v>
      </c>
      <c r="D487" s="32">
        <v>7</v>
      </c>
      <c r="E487" s="33" t="s">
        <v>13</v>
      </c>
      <c r="F487" s="34" t="s">
        <v>89</v>
      </c>
      <c r="G487" s="31">
        <v>13</v>
      </c>
      <c r="H487" s="35">
        <f>I487+J487</f>
        <v>0</v>
      </c>
      <c r="I487" s="35"/>
      <c r="J487" s="35">
        <f>SUM(K487:X487)</f>
        <v>0</v>
      </c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</row>
    <row r="488" spans="1:24" s="25" customFormat="1" ht="12.75" hidden="1" customHeight="1">
      <c r="A488" s="20"/>
      <c r="B488" s="26" t="s">
        <v>80</v>
      </c>
      <c r="C488" s="21">
        <v>703</v>
      </c>
      <c r="D488" s="22">
        <v>7</v>
      </c>
      <c r="E488" s="27" t="s">
        <v>81</v>
      </c>
      <c r="F488" s="23">
        <v>0</v>
      </c>
      <c r="G488" s="21">
        <v>0</v>
      </c>
      <c r="H488" s="24">
        <f>H489+H492+H495</f>
        <v>11375.866</v>
      </c>
      <c r="I488" s="24">
        <f>I489+I492+I495</f>
        <v>11375.866</v>
      </c>
      <c r="J488" s="24">
        <f>J489+J492+J495</f>
        <v>0</v>
      </c>
      <c r="K488" s="24">
        <f>K489+K492+K495</f>
        <v>0</v>
      </c>
      <c r="L488" s="24">
        <f t="shared" ref="L488:X488" si="290">L489+L492+L495</f>
        <v>0</v>
      </c>
      <c r="M488" s="24">
        <f t="shared" si="290"/>
        <v>0</v>
      </c>
      <c r="N488" s="24">
        <f t="shared" si="290"/>
        <v>0</v>
      </c>
      <c r="O488" s="24">
        <f t="shared" si="290"/>
        <v>0</v>
      </c>
      <c r="P488" s="24">
        <f t="shared" si="290"/>
        <v>0</v>
      </c>
      <c r="Q488" s="24">
        <f t="shared" si="290"/>
        <v>0</v>
      </c>
      <c r="R488" s="24">
        <f t="shared" si="290"/>
        <v>0</v>
      </c>
      <c r="S488" s="24">
        <f t="shared" si="290"/>
        <v>0</v>
      </c>
      <c r="T488" s="24">
        <f t="shared" si="290"/>
        <v>0</v>
      </c>
      <c r="U488" s="24">
        <f t="shared" si="290"/>
        <v>0</v>
      </c>
      <c r="V488" s="24">
        <f t="shared" si="290"/>
        <v>0</v>
      </c>
      <c r="W488" s="24">
        <f t="shared" si="290"/>
        <v>0</v>
      </c>
      <c r="X488" s="24">
        <f t="shared" si="290"/>
        <v>0</v>
      </c>
    </row>
    <row r="489" spans="1:24" s="25" customFormat="1" ht="38.25" hidden="1" customHeight="1">
      <c r="A489" s="20"/>
      <c r="B489" s="37" t="s">
        <v>14</v>
      </c>
      <c r="C489" s="21">
        <v>703</v>
      </c>
      <c r="D489" s="22">
        <v>7</v>
      </c>
      <c r="E489" s="27" t="s">
        <v>81</v>
      </c>
      <c r="F489" s="23">
        <v>20000</v>
      </c>
      <c r="G489" s="21"/>
      <c r="H489" s="24">
        <f t="shared" ref="H489:K490" si="291">H490</f>
        <v>898.197</v>
      </c>
      <c r="I489" s="24">
        <f t="shared" si="291"/>
        <v>898.197</v>
      </c>
      <c r="J489" s="24">
        <f t="shared" si="291"/>
        <v>0</v>
      </c>
      <c r="K489" s="24">
        <f t="shared" si="291"/>
        <v>0</v>
      </c>
      <c r="L489" s="24">
        <f t="shared" ref="L489:X490" si="292">L490</f>
        <v>0</v>
      </c>
      <c r="M489" s="24">
        <f t="shared" si="292"/>
        <v>0</v>
      </c>
      <c r="N489" s="24">
        <f t="shared" si="292"/>
        <v>0</v>
      </c>
      <c r="O489" s="24">
        <f t="shared" si="292"/>
        <v>0</v>
      </c>
      <c r="P489" s="24">
        <f t="shared" si="292"/>
        <v>0</v>
      </c>
      <c r="Q489" s="24">
        <f t="shared" si="292"/>
        <v>0</v>
      </c>
      <c r="R489" s="24">
        <f t="shared" si="292"/>
        <v>0</v>
      </c>
      <c r="S489" s="24">
        <f t="shared" si="292"/>
        <v>0</v>
      </c>
      <c r="T489" s="24">
        <f t="shared" si="292"/>
        <v>0</v>
      </c>
      <c r="U489" s="24">
        <f t="shared" si="292"/>
        <v>0</v>
      </c>
      <c r="V489" s="24">
        <f t="shared" si="292"/>
        <v>0</v>
      </c>
      <c r="W489" s="24">
        <f t="shared" si="292"/>
        <v>0</v>
      </c>
      <c r="X489" s="24">
        <f t="shared" si="292"/>
        <v>0</v>
      </c>
    </row>
    <row r="490" spans="1:24" s="25" customFormat="1" ht="12.75" hidden="1" customHeight="1">
      <c r="A490" s="20"/>
      <c r="B490" s="26" t="s">
        <v>17</v>
      </c>
      <c r="C490" s="21">
        <v>703</v>
      </c>
      <c r="D490" s="22">
        <v>7</v>
      </c>
      <c r="E490" s="27" t="s">
        <v>81</v>
      </c>
      <c r="F490" s="23">
        <v>20400</v>
      </c>
      <c r="G490" s="21">
        <v>0</v>
      </c>
      <c r="H490" s="24">
        <f t="shared" si="291"/>
        <v>898.197</v>
      </c>
      <c r="I490" s="24">
        <f t="shared" si="291"/>
        <v>898.197</v>
      </c>
      <c r="J490" s="24">
        <f t="shared" si="291"/>
        <v>0</v>
      </c>
      <c r="K490" s="24">
        <f t="shared" si="291"/>
        <v>0</v>
      </c>
      <c r="L490" s="24">
        <f t="shared" si="292"/>
        <v>0</v>
      </c>
      <c r="M490" s="24">
        <f t="shared" si="292"/>
        <v>0</v>
      </c>
      <c r="N490" s="24">
        <f t="shared" si="292"/>
        <v>0</v>
      </c>
      <c r="O490" s="24">
        <f t="shared" si="292"/>
        <v>0</v>
      </c>
      <c r="P490" s="24">
        <f t="shared" si="292"/>
        <v>0</v>
      </c>
      <c r="Q490" s="24">
        <f t="shared" si="292"/>
        <v>0</v>
      </c>
      <c r="R490" s="24">
        <f t="shared" si="292"/>
        <v>0</v>
      </c>
      <c r="S490" s="24">
        <f t="shared" si="292"/>
        <v>0</v>
      </c>
      <c r="T490" s="24">
        <f t="shared" si="292"/>
        <v>0</v>
      </c>
      <c r="U490" s="24">
        <f t="shared" si="292"/>
        <v>0</v>
      </c>
      <c r="V490" s="24">
        <f t="shared" si="292"/>
        <v>0</v>
      </c>
      <c r="W490" s="24">
        <f t="shared" si="292"/>
        <v>0</v>
      </c>
      <c r="X490" s="24">
        <f t="shared" si="292"/>
        <v>0</v>
      </c>
    </row>
    <row r="491" spans="1:24" s="25" customFormat="1" ht="12.75" hidden="1" customHeight="1">
      <c r="A491" s="20"/>
      <c r="B491" s="30" t="s">
        <v>16</v>
      </c>
      <c r="C491" s="31">
        <v>703</v>
      </c>
      <c r="D491" s="32">
        <v>7</v>
      </c>
      <c r="E491" s="33" t="s">
        <v>81</v>
      </c>
      <c r="F491" s="34">
        <v>20400</v>
      </c>
      <c r="G491" s="31">
        <v>500</v>
      </c>
      <c r="H491" s="35">
        <f>I491+J491</f>
        <v>898.197</v>
      </c>
      <c r="I491" s="35">
        <f>898.297-0.1</f>
        <v>898.197</v>
      </c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</row>
    <row r="492" spans="1:24" ht="12.75" hidden="1" customHeight="1">
      <c r="A492" s="10"/>
      <c r="B492" s="37" t="s">
        <v>91</v>
      </c>
      <c r="C492" s="21">
        <v>703</v>
      </c>
      <c r="D492" s="22">
        <v>7</v>
      </c>
      <c r="E492" s="27" t="s">
        <v>81</v>
      </c>
      <c r="F492" s="23" t="s">
        <v>92</v>
      </c>
      <c r="G492" s="15"/>
      <c r="H492" s="24">
        <f t="shared" ref="H492:K493" si="293">H493</f>
        <v>0</v>
      </c>
      <c r="I492" s="24">
        <f t="shared" si="293"/>
        <v>0</v>
      </c>
      <c r="J492" s="24">
        <f t="shared" si="293"/>
        <v>0</v>
      </c>
      <c r="K492" s="24">
        <f t="shared" si="293"/>
        <v>0</v>
      </c>
      <c r="L492" s="24">
        <f t="shared" ref="L492:X493" si="294">L493</f>
        <v>0</v>
      </c>
      <c r="M492" s="24">
        <f t="shared" si="294"/>
        <v>0</v>
      </c>
      <c r="N492" s="24">
        <f t="shared" si="294"/>
        <v>0</v>
      </c>
      <c r="O492" s="24">
        <f t="shared" si="294"/>
        <v>0</v>
      </c>
      <c r="P492" s="24">
        <f t="shared" si="294"/>
        <v>0</v>
      </c>
      <c r="Q492" s="24">
        <f t="shared" si="294"/>
        <v>0</v>
      </c>
      <c r="R492" s="24">
        <f t="shared" si="294"/>
        <v>0</v>
      </c>
      <c r="S492" s="24">
        <f t="shared" si="294"/>
        <v>0</v>
      </c>
      <c r="T492" s="24">
        <f t="shared" si="294"/>
        <v>0</v>
      </c>
      <c r="U492" s="24">
        <f t="shared" si="294"/>
        <v>0</v>
      </c>
      <c r="V492" s="24">
        <f t="shared" si="294"/>
        <v>0</v>
      </c>
      <c r="W492" s="24">
        <f t="shared" si="294"/>
        <v>0</v>
      </c>
      <c r="X492" s="24">
        <f t="shared" si="294"/>
        <v>0</v>
      </c>
    </row>
    <row r="493" spans="1:24" hidden="1">
      <c r="A493" s="10"/>
      <c r="B493" s="37" t="s">
        <v>93</v>
      </c>
      <c r="C493" s="21">
        <v>703</v>
      </c>
      <c r="D493" s="22">
        <v>7</v>
      </c>
      <c r="E493" s="27" t="s">
        <v>81</v>
      </c>
      <c r="F493" s="23" t="s">
        <v>94</v>
      </c>
      <c r="G493" s="31"/>
      <c r="H493" s="24">
        <f t="shared" si="293"/>
        <v>0</v>
      </c>
      <c r="I493" s="24">
        <f t="shared" si="293"/>
        <v>0</v>
      </c>
      <c r="J493" s="24">
        <f t="shared" si="293"/>
        <v>0</v>
      </c>
      <c r="K493" s="24">
        <f t="shared" si="293"/>
        <v>0</v>
      </c>
      <c r="L493" s="24">
        <f t="shared" si="294"/>
        <v>0</v>
      </c>
      <c r="M493" s="24">
        <f t="shared" si="294"/>
        <v>0</v>
      </c>
      <c r="N493" s="24">
        <f t="shared" si="294"/>
        <v>0</v>
      </c>
      <c r="O493" s="24">
        <f t="shared" si="294"/>
        <v>0</v>
      </c>
      <c r="P493" s="24">
        <f t="shared" si="294"/>
        <v>0</v>
      </c>
      <c r="Q493" s="24">
        <f t="shared" si="294"/>
        <v>0</v>
      </c>
      <c r="R493" s="24">
        <f t="shared" si="294"/>
        <v>0</v>
      </c>
      <c r="S493" s="24">
        <f t="shared" si="294"/>
        <v>0</v>
      </c>
      <c r="T493" s="24">
        <f t="shared" si="294"/>
        <v>0</v>
      </c>
      <c r="U493" s="24">
        <f t="shared" si="294"/>
        <v>0</v>
      </c>
      <c r="V493" s="24">
        <f t="shared" si="294"/>
        <v>0</v>
      </c>
      <c r="W493" s="24">
        <f t="shared" si="294"/>
        <v>0</v>
      </c>
      <c r="X493" s="24">
        <f t="shared" si="294"/>
        <v>0</v>
      </c>
    </row>
    <row r="494" spans="1:24" ht="12.75" hidden="1" customHeight="1">
      <c r="A494" s="10"/>
      <c r="B494" s="42" t="s">
        <v>16</v>
      </c>
      <c r="C494" s="31">
        <v>703</v>
      </c>
      <c r="D494" s="32">
        <v>7</v>
      </c>
      <c r="E494" s="33" t="s">
        <v>81</v>
      </c>
      <c r="F494" s="34" t="s">
        <v>94</v>
      </c>
      <c r="G494" s="31">
        <v>1</v>
      </c>
      <c r="H494" s="35">
        <f>I494+J494</f>
        <v>0</v>
      </c>
      <c r="I494" s="35"/>
      <c r="J494" s="35">
        <f>SUM(K494:X494)</f>
        <v>0</v>
      </c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</row>
    <row r="495" spans="1:24" s="25" customFormat="1" ht="24.75" hidden="1" customHeight="1">
      <c r="A495" s="20"/>
      <c r="B495" s="37" t="s">
        <v>95</v>
      </c>
      <c r="C495" s="21">
        <v>703</v>
      </c>
      <c r="D495" s="22">
        <v>7</v>
      </c>
      <c r="E495" s="27" t="s">
        <v>81</v>
      </c>
      <c r="F495" s="23">
        <v>4520000</v>
      </c>
      <c r="G495" s="15"/>
      <c r="H495" s="24">
        <f t="shared" ref="H495:K496" si="295">H496</f>
        <v>10477.669</v>
      </c>
      <c r="I495" s="24">
        <f t="shared" si="295"/>
        <v>10477.669</v>
      </c>
      <c r="J495" s="24">
        <f t="shared" si="295"/>
        <v>0</v>
      </c>
      <c r="K495" s="24">
        <f t="shared" si="295"/>
        <v>0</v>
      </c>
      <c r="L495" s="24">
        <f t="shared" ref="L495:X496" si="296">L496</f>
        <v>0</v>
      </c>
      <c r="M495" s="24">
        <f t="shared" si="296"/>
        <v>0</v>
      </c>
      <c r="N495" s="24">
        <f t="shared" si="296"/>
        <v>0</v>
      </c>
      <c r="O495" s="24">
        <f t="shared" si="296"/>
        <v>0</v>
      </c>
      <c r="P495" s="24">
        <f t="shared" si="296"/>
        <v>0</v>
      </c>
      <c r="Q495" s="24">
        <f t="shared" si="296"/>
        <v>0</v>
      </c>
      <c r="R495" s="24">
        <f t="shared" si="296"/>
        <v>0</v>
      </c>
      <c r="S495" s="24">
        <f t="shared" si="296"/>
        <v>0</v>
      </c>
      <c r="T495" s="24">
        <f t="shared" si="296"/>
        <v>0</v>
      </c>
      <c r="U495" s="24">
        <f t="shared" si="296"/>
        <v>0</v>
      </c>
      <c r="V495" s="24">
        <f t="shared" si="296"/>
        <v>0</v>
      </c>
      <c r="W495" s="24">
        <f t="shared" si="296"/>
        <v>0</v>
      </c>
      <c r="X495" s="24">
        <f t="shared" si="296"/>
        <v>0</v>
      </c>
    </row>
    <row r="496" spans="1:24" s="25" customFormat="1" ht="12.75" hidden="1" customHeight="1">
      <c r="A496" s="20"/>
      <c r="B496" s="26" t="s">
        <v>37</v>
      </c>
      <c r="C496" s="21">
        <v>703</v>
      </c>
      <c r="D496" s="22">
        <v>7</v>
      </c>
      <c r="E496" s="27" t="s">
        <v>81</v>
      </c>
      <c r="F496" s="23">
        <v>4529900</v>
      </c>
      <c r="G496" s="21">
        <v>0</v>
      </c>
      <c r="H496" s="24">
        <f t="shared" si="295"/>
        <v>10477.669</v>
      </c>
      <c r="I496" s="24">
        <f t="shared" si="295"/>
        <v>10477.669</v>
      </c>
      <c r="J496" s="24">
        <f t="shared" si="295"/>
        <v>0</v>
      </c>
      <c r="K496" s="24">
        <f t="shared" si="295"/>
        <v>0</v>
      </c>
      <c r="L496" s="24">
        <f t="shared" si="296"/>
        <v>0</v>
      </c>
      <c r="M496" s="24">
        <f t="shared" si="296"/>
        <v>0</v>
      </c>
      <c r="N496" s="24">
        <f t="shared" si="296"/>
        <v>0</v>
      </c>
      <c r="O496" s="24">
        <f t="shared" si="296"/>
        <v>0</v>
      </c>
      <c r="P496" s="24">
        <f t="shared" si="296"/>
        <v>0</v>
      </c>
      <c r="Q496" s="24">
        <f t="shared" si="296"/>
        <v>0</v>
      </c>
      <c r="R496" s="24">
        <f t="shared" si="296"/>
        <v>0</v>
      </c>
      <c r="S496" s="24">
        <f t="shared" si="296"/>
        <v>0</v>
      </c>
      <c r="T496" s="24">
        <f t="shared" si="296"/>
        <v>0</v>
      </c>
      <c r="U496" s="24">
        <f t="shared" si="296"/>
        <v>0</v>
      </c>
      <c r="V496" s="24">
        <f t="shared" si="296"/>
        <v>0</v>
      </c>
      <c r="W496" s="24">
        <f t="shared" si="296"/>
        <v>0</v>
      </c>
      <c r="X496" s="24">
        <f t="shared" si="296"/>
        <v>0</v>
      </c>
    </row>
    <row r="497" spans="1:24" s="25" customFormat="1" ht="12.75" hidden="1" customHeight="1">
      <c r="A497" s="20"/>
      <c r="B497" s="30" t="s">
        <v>38</v>
      </c>
      <c r="C497" s="31">
        <v>703</v>
      </c>
      <c r="D497" s="32">
        <v>7</v>
      </c>
      <c r="E497" s="33" t="s">
        <v>81</v>
      </c>
      <c r="F497" s="34">
        <v>4529900</v>
      </c>
      <c r="G497" s="31">
        <v>1</v>
      </c>
      <c r="H497" s="35">
        <f>I497+J497</f>
        <v>10477.669</v>
      </c>
      <c r="I497" s="35">
        <v>10477.669</v>
      </c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</row>
    <row r="498" spans="1:24" s="40" customFormat="1" ht="12.75" hidden="1" customHeight="1">
      <c r="A498" s="20"/>
      <c r="B498" s="62" t="s">
        <v>43</v>
      </c>
      <c r="C498" s="63">
        <v>703</v>
      </c>
      <c r="D498" s="64">
        <v>10</v>
      </c>
      <c r="E498" s="65">
        <v>0</v>
      </c>
      <c r="F498" s="66">
        <v>0</v>
      </c>
      <c r="G498" s="63">
        <v>0</v>
      </c>
      <c r="H498" s="67">
        <f>H499</f>
        <v>0</v>
      </c>
      <c r="I498" s="67">
        <f>I499</f>
        <v>0</v>
      </c>
      <c r="J498" s="67">
        <f>J499</f>
        <v>0</v>
      </c>
      <c r="K498" s="24">
        <f>K499</f>
        <v>0</v>
      </c>
      <c r="L498" s="24">
        <f t="shared" ref="L498:X498" si="297">L499</f>
        <v>0</v>
      </c>
      <c r="M498" s="24">
        <f t="shared" si="297"/>
        <v>0</v>
      </c>
      <c r="N498" s="24">
        <f t="shared" si="297"/>
        <v>0</v>
      </c>
      <c r="O498" s="24">
        <f t="shared" si="297"/>
        <v>0</v>
      </c>
      <c r="P498" s="24">
        <f t="shared" si="297"/>
        <v>0</v>
      </c>
      <c r="Q498" s="24">
        <f t="shared" si="297"/>
        <v>0</v>
      </c>
      <c r="R498" s="24">
        <f t="shared" si="297"/>
        <v>0</v>
      </c>
      <c r="S498" s="24">
        <f t="shared" si="297"/>
        <v>0</v>
      </c>
      <c r="T498" s="24">
        <f t="shared" si="297"/>
        <v>0</v>
      </c>
      <c r="U498" s="24">
        <f t="shared" si="297"/>
        <v>0</v>
      </c>
      <c r="V498" s="24">
        <f t="shared" si="297"/>
        <v>0</v>
      </c>
      <c r="W498" s="24">
        <f t="shared" si="297"/>
        <v>0</v>
      </c>
      <c r="X498" s="24">
        <f t="shared" si="297"/>
        <v>0</v>
      </c>
    </row>
    <row r="499" spans="1:24" s="25" customFormat="1" ht="12.75" hidden="1" customHeight="1">
      <c r="A499" s="20"/>
      <c r="B499" s="26" t="s">
        <v>82</v>
      </c>
      <c r="C499" s="21">
        <v>703</v>
      </c>
      <c r="D499" s="22">
        <v>10</v>
      </c>
      <c r="E499" s="27" t="s">
        <v>53</v>
      </c>
      <c r="F499" s="23">
        <v>0</v>
      </c>
      <c r="G499" s="21">
        <v>0</v>
      </c>
      <c r="H499" s="24">
        <f>H500+H503</f>
        <v>0</v>
      </c>
      <c r="I499" s="24">
        <f>I500+I503</f>
        <v>0</v>
      </c>
      <c r="J499" s="24">
        <f>J500+J503</f>
        <v>0</v>
      </c>
      <c r="K499" s="24">
        <f>K500+K503</f>
        <v>0</v>
      </c>
      <c r="L499" s="24">
        <f t="shared" ref="L499:X499" si="298">L500+L503</f>
        <v>0</v>
      </c>
      <c r="M499" s="24">
        <f t="shared" si="298"/>
        <v>0</v>
      </c>
      <c r="N499" s="24">
        <f t="shared" si="298"/>
        <v>0</v>
      </c>
      <c r="O499" s="24">
        <f t="shared" si="298"/>
        <v>0</v>
      </c>
      <c r="P499" s="24">
        <f t="shared" si="298"/>
        <v>0</v>
      </c>
      <c r="Q499" s="24">
        <f t="shared" si="298"/>
        <v>0</v>
      </c>
      <c r="R499" s="24">
        <f t="shared" si="298"/>
        <v>0</v>
      </c>
      <c r="S499" s="24">
        <f t="shared" si="298"/>
        <v>0</v>
      </c>
      <c r="T499" s="24">
        <f t="shared" si="298"/>
        <v>0</v>
      </c>
      <c r="U499" s="24">
        <f t="shared" si="298"/>
        <v>0</v>
      </c>
      <c r="V499" s="24">
        <f t="shared" si="298"/>
        <v>0</v>
      </c>
      <c r="W499" s="24">
        <f t="shared" si="298"/>
        <v>0</v>
      </c>
      <c r="X499" s="24">
        <f t="shared" si="298"/>
        <v>0</v>
      </c>
    </row>
    <row r="500" spans="1:24" s="25" customFormat="1" ht="12.75" hidden="1" customHeight="1">
      <c r="A500" s="20"/>
      <c r="B500" s="28" t="s">
        <v>48</v>
      </c>
      <c r="C500" s="21">
        <v>703</v>
      </c>
      <c r="D500" s="22">
        <v>10</v>
      </c>
      <c r="E500" s="27" t="s">
        <v>53</v>
      </c>
      <c r="F500" s="23">
        <v>5050000</v>
      </c>
      <c r="G500" s="21"/>
      <c r="H500" s="24">
        <f t="shared" ref="H500:K501" si="299">H501</f>
        <v>0</v>
      </c>
      <c r="I500" s="24">
        <f t="shared" si="299"/>
        <v>0</v>
      </c>
      <c r="J500" s="24">
        <f t="shared" si="299"/>
        <v>0</v>
      </c>
      <c r="K500" s="24">
        <f t="shared" si="299"/>
        <v>0</v>
      </c>
      <c r="L500" s="24">
        <f t="shared" ref="L500:X501" si="300">L501</f>
        <v>0</v>
      </c>
      <c r="M500" s="24">
        <f t="shared" si="300"/>
        <v>0</v>
      </c>
      <c r="N500" s="24">
        <f t="shared" si="300"/>
        <v>0</v>
      </c>
      <c r="O500" s="24">
        <f t="shared" si="300"/>
        <v>0</v>
      </c>
      <c r="P500" s="24">
        <f t="shared" si="300"/>
        <v>0</v>
      </c>
      <c r="Q500" s="24">
        <f t="shared" si="300"/>
        <v>0</v>
      </c>
      <c r="R500" s="24">
        <f t="shared" si="300"/>
        <v>0</v>
      </c>
      <c r="S500" s="24">
        <f t="shared" si="300"/>
        <v>0</v>
      </c>
      <c r="T500" s="24">
        <f t="shared" si="300"/>
        <v>0</v>
      </c>
      <c r="U500" s="24">
        <f t="shared" si="300"/>
        <v>0</v>
      </c>
      <c r="V500" s="24">
        <f t="shared" si="300"/>
        <v>0</v>
      </c>
      <c r="W500" s="24">
        <f t="shared" si="300"/>
        <v>0</v>
      </c>
      <c r="X500" s="24">
        <f t="shared" si="300"/>
        <v>0</v>
      </c>
    </row>
    <row r="501" spans="1:24" s="25" customFormat="1" ht="26.25" hidden="1" customHeight="1">
      <c r="A501" s="20"/>
      <c r="B501" s="26" t="s">
        <v>96</v>
      </c>
      <c r="C501" s="21">
        <v>703</v>
      </c>
      <c r="D501" s="22">
        <v>10</v>
      </c>
      <c r="E501" s="27" t="s">
        <v>53</v>
      </c>
      <c r="F501" s="23">
        <v>5050502</v>
      </c>
      <c r="G501" s="21">
        <v>0</v>
      </c>
      <c r="H501" s="24">
        <f t="shared" si="299"/>
        <v>0</v>
      </c>
      <c r="I501" s="24">
        <f t="shared" si="299"/>
        <v>0</v>
      </c>
      <c r="J501" s="24">
        <f t="shared" si="299"/>
        <v>0</v>
      </c>
      <c r="K501" s="24">
        <f t="shared" si="299"/>
        <v>0</v>
      </c>
      <c r="L501" s="24">
        <f t="shared" si="300"/>
        <v>0</v>
      </c>
      <c r="M501" s="24">
        <f t="shared" si="300"/>
        <v>0</v>
      </c>
      <c r="N501" s="24">
        <f t="shared" si="300"/>
        <v>0</v>
      </c>
      <c r="O501" s="24">
        <f t="shared" si="300"/>
        <v>0</v>
      </c>
      <c r="P501" s="24">
        <f t="shared" si="300"/>
        <v>0</v>
      </c>
      <c r="Q501" s="24">
        <f t="shared" si="300"/>
        <v>0</v>
      </c>
      <c r="R501" s="24">
        <f t="shared" si="300"/>
        <v>0</v>
      </c>
      <c r="S501" s="24">
        <f t="shared" si="300"/>
        <v>0</v>
      </c>
      <c r="T501" s="24">
        <f t="shared" si="300"/>
        <v>0</v>
      </c>
      <c r="U501" s="24">
        <f t="shared" si="300"/>
        <v>0</v>
      </c>
      <c r="V501" s="24">
        <f t="shared" si="300"/>
        <v>0</v>
      </c>
      <c r="W501" s="24">
        <f t="shared" si="300"/>
        <v>0</v>
      </c>
      <c r="X501" s="24">
        <f t="shared" si="300"/>
        <v>0</v>
      </c>
    </row>
    <row r="502" spans="1:24" s="25" customFormat="1" ht="12.75" hidden="1" customHeight="1">
      <c r="A502" s="20"/>
      <c r="B502" s="30" t="s">
        <v>50</v>
      </c>
      <c r="C502" s="31">
        <v>703</v>
      </c>
      <c r="D502" s="32">
        <v>10</v>
      </c>
      <c r="E502" s="33" t="s">
        <v>53</v>
      </c>
      <c r="F502" s="34">
        <v>5050502</v>
      </c>
      <c r="G502" s="31">
        <v>5</v>
      </c>
      <c r="H502" s="35">
        <f>I502+J502</f>
        <v>0</v>
      </c>
      <c r="I502" s="35"/>
      <c r="J502" s="35">
        <f>SUM(K502:X502)</f>
        <v>0</v>
      </c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</row>
    <row r="503" spans="1:24" s="25" customFormat="1" ht="12.75" hidden="1" customHeight="1">
      <c r="A503" s="20"/>
      <c r="B503" s="37" t="s">
        <v>83</v>
      </c>
      <c r="C503" s="21">
        <v>703</v>
      </c>
      <c r="D503" s="22">
        <v>10</v>
      </c>
      <c r="E503" s="27" t="s">
        <v>53</v>
      </c>
      <c r="F503" s="23">
        <v>5200000</v>
      </c>
      <c r="G503" s="15"/>
      <c r="H503" s="24">
        <f t="shared" ref="H503:K504" si="301">H504</f>
        <v>0</v>
      </c>
      <c r="I503" s="24">
        <f t="shared" si="301"/>
        <v>0</v>
      </c>
      <c r="J503" s="24">
        <f t="shared" si="301"/>
        <v>0</v>
      </c>
      <c r="K503" s="24">
        <f t="shared" si="301"/>
        <v>0</v>
      </c>
      <c r="L503" s="24">
        <f t="shared" ref="L503:X504" si="302">L504</f>
        <v>0</v>
      </c>
      <c r="M503" s="24">
        <f t="shared" si="302"/>
        <v>0</v>
      </c>
      <c r="N503" s="24">
        <f t="shared" si="302"/>
        <v>0</v>
      </c>
      <c r="O503" s="24">
        <f t="shared" si="302"/>
        <v>0</v>
      </c>
      <c r="P503" s="24">
        <f t="shared" si="302"/>
        <v>0</v>
      </c>
      <c r="Q503" s="24">
        <f t="shared" si="302"/>
        <v>0</v>
      </c>
      <c r="R503" s="24">
        <f t="shared" si="302"/>
        <v>0</v>
      </c>
      <c r="S503" s="24">
        <f t="shared" si="302"/>
        <v>0</v>
      </c>
      <c r="T503" s="24">
        <f t="shared" si="302"/>
        <v>0</v>
      </c>
      <c r="U503" s="24">
        <f t="shared" si="302"/>
        <v>0</v>
      </c>
      <c r="V503" s="24">
        <f t="shared" si="302"/>
        <v>0</v>
      </c>
      <c r="W503" s="24">
        <f t="shared" si="302"/>
        <v>0</v>
      </c>
      <c r="X503" s="24">
        <f t="shared" si="302"/>
        <v>0</v>
      </c>
    </row>
    <row r="504" spans="1:24" s="25" customFormat="1" ht="12.75" hidden="1" customHeight="1">
      <c r="A504" s="20"/>
      <c r="B504" s="26" t="s">
        <v>97</v>
      </c>
      <c r="C504" s="21">
        <v>703</v>
      </c>
      <c r="D504" s="22">
        <v>10</v>
      </c>
      <c r="E504" s="27" t="s">
        <v>53</v>
      </c>
      <c r="F504" s="23">
        <v>5201313</v>
      </c>
      <c r="G504" s="21">
        <v>0</v>
      </c>
      <c r="H504" s="24">
        <f t="shared" si="301"/>
        <v>0</v>
      </c>
      <c r="I504" s="24">
        <f t="shared" si="301"/>
        <v>0</v>
      </c>
      <c r="J504" s="24">
        <f t="shared" si="301"/>
        <v>0</v>
      </c>
      <c r="K504" s="24">
        <f t="shared" si="301"/>
        <v>0</v>
      </c>
      <c r="L504" s="24">
        <f t="shared" si="302"/>
        <v>0</v>
      </c>
      <c r="M504" s="24">
        <f t="shared" si="302"/>
        <v>0</v>
      </c>
      <c r="N504" s="24">
        <f t="shared" si="302"/>
        <v>0</v>
      </c>
      <c r="O504" s="24">
        <f t="shared" si="302"/>
        <v>0</v>
      </c>
      <c r="P504" s="24">
        <f t="shared" si="302"/>
        <v>0</v>
      </c>
      <c r="Q504" s="24">
        <f t="shared" si="302"/>
        <v>0</v>
      </c>
      <c r="R504" s="24">
        <f t="shared" si="302"/>
        <v>0</v>
      </c>
      <c r="S504" s="24">
        <f t="shared" si="302"/>
        <v>0</v>
      </c>
      <c r="T504" s="24">
        <f t="shared" si="302"/>
        <v>0</v>
      </c>
      <c r="U504" s="24">
        <f t="shared" si="302"/>
        <v>0</v>
      </c>
      <c r="V504" s="24">
        <f t="shared" si="302"/>
        <v>0</v>
      </c>
      <c r="W504" s="24">
        <f t="shared" si="302"/>
        <v>0</v>
      </c>
      <c r="X504" s="24">
        <f t="shared" si="302"/>
        <v>0</v>
      </c>
    </row>
    <row r="505" spans="1:24" s="25" customFormat="1" ht="12.75" hidden="1" customHeight="1">
      <c r="A505" s="20"/>
      <c r="B505" s="30" t="s">
        <v>50</v>
      </c>
      <c r="C505" s="31">
        <v>703</v>
      </c>
      <c r="D505" s="32">
        <v>10</v>
      </c>
      <c r="E505" s="33" t="s">
        <v>53</v>
      </c>
      <c r="F505" s="34">
        <v>5201313</v>
      </c>
      <c r="G505" s="31">
        <v>5</v>
      </c>
      <c r="H505" s="35">
        <f>I505+J505</f>
        <v>0</v>
      </c>
      <c r="I505" s="35"/>
      <c r="J505" s="35">
        <f>SUM(K505:X505)</f>
        <v>0</v>
      </c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</row>
    <row r="506" spans="1:24" s="25" customFormat="1" ht="12.75" hidden="1" customHeight="1">
      <c r="A506" s="20"/>
      <c r="B506" s="38"/>
      <c r="C506" s="31"/>
      <c r="D506" s="32"/>
      <c r="E506" s="39"/>
      <c r="F506" s="34"/>
      <c r="G506" s="31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s="25" customFormat="1" ht="12.75" hidden="1" customHeight="1">
      <c r="A507" s="20"/>
      <c r="B507" s="75" t="s">
        <v>98</v>
      </c>
      <c r="C507" s="70">
        <v>704</v>
      </c>
      <c r="D507" s="71">
        <v>0</v>
      </c>
      <c r="E507" s="72">
        <v>0</v>
      </c>
      <c r="F507" s="73">
        <v>0</v>
      </c>
      <c r="G507" s="70">
        <v>0</v>
      </c>
      <c r="H507" s="74">
        <f>H508+H513</f>
        <v>14019.918000000001</v>
      </c>
      <c r="I507" s="74">
        <f>I508+I513</f>
        <v>14019.918000000001</v>
      </c>
      <c r="J507" s="74">
        <f>J508+J513</f>
        <v>0</v>
      </c>
      <c r="K507" s="51">
        <f>K508+K513</f>
        <v>0</v>
      </c>
      <c r="L507" s="51">
        <f t="shared" ref="L507:X507" si="303">L508+L513</f>
        <v>0</v>
      </c>
      <c r="M507" s="51">
        <f t="shared" si="303"/>
        <v>0</v>
      </c>
      <c r="N507" s="51">
        <f t="shared" si="303"/>
        <v>0</v>
      </c>
      <c r="O507" s="51">
        <f t="shared" si="303"/>
        <v>0</v>
      </c>
      <c r="P507" s="51">
        <f t="shared" si="303"/>
        <v>0</v>
      </c>
      <c r="Q507" s="51">
        <f t="shared" si="303"/>
        <v>0</v>
      </c>
      <c r="R507" s="51">
        <f t="shared" si="303"/>
        <v>0</v>
      </c>
      <c r="S507" s="51">
        <f t="shared" si="303"/>
        <v>0</v>
      </c>
      <c r="T507" s="51">
        <f t="shared" si="303"/>
        <v>0</v>
      </c>
      <c r="U507" s="51">
        <f t="shared" si="303"/>
        <v>0</v>
      </c>
      <c r="V507" s="51">
        <f t="shared" si="303"/>
        <v>0</v>
      </c>
      <c r="W507" s="51">
        <f t="shared" si="303"/>
        <v>0</v>
      </c>
      <c r="X507" s="51">
        <f t="shared" si="303"/>
        <v>0</v>
      </c>
    </row>
    <row r="508" spans="1:24" s="40" customFormat="1" ht="12.75" hidden="1" customHeight="1">
      <c r="A508" s="20"/>
      <c r="B508" s="62" t="s">
        <v>34</v>
      </c>
      <c r="C508" s="63">
        <v>704</v>
      </c>
      <c r="D508" s="64">
        <v>7</v>
      </c>
      <c r="E508" s="65">
        <v>0</v>
      </c>
      <c r="F508" s="66">
        <v>0</v>
      </c>
      <c r="G508" s="63">
        <v>0</v>
      </c>
      <c r="H508" s="67">
        <f t="shared" ref="H508:X511" si="304">H509</f>
        <v>5415</v>
      </c>
      <c r="I508" s="67">
        <f t="shared" si="304"/>
        <v>5415</v>
      </c>
      <c r="J508" s="67">
        <f t="shared" si="304"/>
        <v>0</v>
      </c>
      <c r="K508" s="24">
        <f t="shared" si="304"/>
        <v>0</v>
      </c>
      <c r="L508" s="24">
        <f t="shared" si="304"/>
        <v>0</v>
      </c>
      <c r="M508" s="24">
        <f t="shared" si="304"/>
        <v>0</v>
      </c>
      <c r="N508" s="24">
        <f t="shared" si="304"/>
        <v>0</v>
      </c>
      <c r="O508" s="24">
        <f t="shared" si="304"/>
        <v>0</v>
      </c>
      <c r="P508" s="24">
        <f t="shared" si="304"/>
        <v>0</v>
      </c>
      <c r="Q508" s="24">
        <f t="shared" si="304"/>
        <v>0</v>
      </c>
      <c r="R508" s="24">
        <f t="shared" si="304"/>
        <v>0</v>
      </c>
      <c r="S508" s="24">
        <f t="shared" si="304"/>
        <v>0</v>
      </c>
      <c r="T508" s="24">
        <f t="shared" si="304"/>
        <v>0</v>
      </c>
      <c r="U508" s="24">
        <f t="shared" si="304"/>
        <v>0</v>
      </c>
      <c r="V508" s="24">
        <f t="shared" si="304"/>
        <v>0</v>
      </c>
      <c r="W508" s="24">
        <f t="shared" si="304"/>
        <v>0</v>
      </c>
      <c r="X508" s="24">
        <f t="shared" si="304"/>
        <v>0</v>
      </c>
    </row>
    <row r="509" spans="1:24" s="25" customFormat="1" ht="12.75" hidden="1" customHeight="1">
      <c r="A509" s="20"/>
      <c r="B509" s="26" t="s">
        <v>35</v>
      </c>
      <c r="C509" s="21">
        <v>704</v>
      </c>
      <c r="D509" s="22">
        <v>7</v>
      </c>
      <c r="E509" s="27" t="s">
        <v>13</v>
      </c>
      <c r="F509" s="23">
        <v>0</v>
      </c>
      <c r="G509" s="21">
        <v>0</v>
      </c>
      <c r="H509" s="24">
        <f t="shared" si="304"/>
        <v>5415</v>
      </c>
      <c r="I509" s="24">
        <f t="shared" si="304"/>
        <v>5415</v>
      </c>
      <c r="J509" s="24">
        <f t="shared" si="304"/>
        <v>0</v>
      </c>
      <c r="K509" s="24">
        <f t="shared" si="304"/>
        <v>0</v>
      </c>
      <c r="L509" s="24">
        <f t="shared" si="304"/>
        <v>0</v>
      </c>
      <c r="M509" s="24">
        <f t="shared" si="304"/>
        <v>0</v>
      </c>
      <c r="N509" s="24">
        <f t="shared" si="304"/>
        <v>0</v>
      </c>
      <c r="O509" s="24">
        <f t="shared" si="304"/>
        <v>0</v>
      </c>
      <c r="P509" s="24">
        <f t="shared" si="304"/>
        <v>0</v>
      </c>
      <c r="Q509" s="24">
        <f t="shared" si="304"/>
        <v>0</v>
      </c>
      <c r="R509" s="24">
        <f t="shared" si="304"/>
        <v>0</v>
      </c>
      <c r="S509" s="24">
        <f t="shared" si="304"/>
        <v>0</v>
      </c>
      <c r="T509" s="24">
        <f t="shared" si="304"/>
        <v>0</v>
      </c>
      <c r="U509" s="24">
        <f t="shared" si="304"/>
        <v>0</v>
      </c>
      <c r="V509" s="24">
        <f t="shared" si="304"/>
        <v>0</v>
      </c>
      <c r="W509" s="24">
        <f t="shared" si="304"/>
        <v>0</v>
      </c>
      <c r="X509" s="24">
        <f t="shared" si="304"/>
        <v>0</v>
      </c>
    </row>
    <row r="510" spans="1:24" s="25" customFormat="1" ht="12.75" hidden="1" customHeight="1">
      <c r="A510" s="20"/>
      <c r="B510" s="37" t="s">
        <v>86</v>
      </c>
      <c r="C510" s="21">
        <v>704</v>
      </c>
      <c r="D510" s="22">
        <v>7</v>
      </c>
      <c r="E510" s="27" t="s">
        <v>13</v>
      </c>
      <c r="F510" s="23">
        <v>4239900</v>
      </c>
      <c r="G510" s="21"/>
      <c r="H510" s="24">
        <f t="shared" si="304"/>
        <v>5415</v>
      </c>
      <c r="I510" s="24">
        <f t="shared" si="304"/>
        <v>5415</v>
      </c>
      <c r="J510" s="24">
        <f t="shared" si="304"/>
        <v>0</v>
      </c>
      <c r="K510" s="24">
        <f t="shared" si="304"/>
        <v>0</v>
      </c>
      <c r="L510" s="24">
        <f t="shared" si="304"/>
        <v>0</v>
      </c>
      <c r="M510" s="24">
        <f t="shared" si="304"/>
        <v>0</v>
      </c>
      <c r="N510" s="24">
        <f t="shared" si="304"/>
        <v>0</v>
      </c>
      <c r="O510" s="24">
        <f t="shared" si="304"/>
        <v>0</v>
      </c>
      <c r="P510" s="24">
        <f t="shared" si="304"/>
        <v>0</v>
      </c>
      <c r="Q510" s="24">
        <f t="shared" si="304"/>
        <v>0</v>
      </c>
      <c r="R510" s="24">
        <f t="shared" si="304"/>
        <v>0</v>
      </c>
      <c r="S510" s="24">
        <f t="shared" si="304"/>
        <v>0</v>
      </c>
      <c r="T510" s="24">
        <f t="shared" si="304"/>
        <v>0</v>
      </c>
      <c r="U510" s="24">
        <f t="shared" si="304"/>
        <v>0</v>
      </c>
      <c r="V510" s="24">
        <f t="shared" si="304"/>
        <v>0</v>
      </c>
      <c r="W510" s="24">
        <f t="shared" si="304"/>
        <v>0</v>
      </c>
      <c r="X510" s="24">
        <f t="shared" si="304"/>
        <v>0</v>
      </c>
    </row>
    <row r="511" spans="1:24" s="25" customFormat="1" ht="12.75" hidden="1" customHeight="1">
      <c r="A511" s="20"/>
      <c r="B511" s="26" t="s">
        <v>37</v>
      </c>
      <c r="C511" s="21">
        <v>704</v>
      </c>
      <c r="D511" s="22">
        <v>7</v>
      </c>
      <c r="E511" s="27" t="s">
        <v>13</v>
      </c>
      <c r="F511" s="23">
        <v>4239900</v>
      </c>
      <c r="G511" s="21">
        <v>0</v>
      </c>
      <c r="H511" s="24">
        <f t="shared" si="304"/>
        <v>5415</v>
      </c>
      <c r="I511" s="24">
        <f t="shared" si="304"/>
        <v>5415</v>
      </c>
      <c r="J511" s="24">
        <f t="shared" si="304"/>
        <v>0</v>
      </c>
      <c r="K511" s="24">
        <f t="shared" si="304"/>
        <v>0</v>
      </c>
      <c r="L511" s="24">
        <f t="shared" si="304"/>
        <v>0</v>
      </c>
      <c r="M511" s="24">
        <f t="shared" si="304"/>
        <v>0</v>
      </c>
      <c r="N511" s="24">
        <f t="shared" si="304"/>
        <v>0</v>
      </c>
      <c r="O511" s="24">
        <f t="shared" si="304"/>
        <v>0</v>
      </c>
      <c r="P511" s="24">
        <f t="shared" si="304"/>
        <v>0</v>
      </c>
      <c r="Q511" s="24">
        <f t="shared" si="304"/>
        <v>0</v>
      </c>
      <c r="R511" s="24">
        <f t="shared" si="304"/>
        <v>0</v>
      </c>
      <c r="S511" s="24">
        <f t="shared" si="304"/>
        <v>0</v>
      </c>
      <c r="T511" s="24">
        <f t="shared" si="304"/>
        <v>0</v>
      </c>
      <c r="U511" s="24">
        <f t="shared" si="304"/>
        <v>0</v>
      </c>
      <c r="V511" s="24">
        <f t="shared" si="304"/>
        <v>0</v>
      </c>
      <c r="W511" s="24">
        <f t="shared" si="304"/>
        <v>0</v>
      </c>
      <c r="X511" s="24">
        <f t="shared" si="304"/>
        <v>0</v>
      </c>
    </row>
    <row r="512" spans="1:24" s="25" customFormat="1" ht="12.75" hidden="1" customHeight="1">
      <c r="A512" s="20"/>
      <c r="B512" s="30" t="s">
        <v>38</v>
      </c>
      <c r="C512" s="31">
        <v>704</v>
      </c>
      <c r="D512" s="32">
        <v>7</v>
      </c>
      <c r="E512" s="33" t="s">
        <v>13</v>
      </c>
      <c r="F512" s="34">
        <v>4239900</v>
      </c>
      <c r="G512" s="31">
        <v>1</v>
      </c>
      <c r="H512" s="35">
        <f>I512+J512</f>
        <v>5415</v>
      </c>
      <c r="I512" s="35">
        <v>5415</v>
      </c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</row>
    <row r="513" spans="1:24" s="40" customFormat="1" ht="12.75" hidden="1" customHeight="1">
      <c r="A513" s="20"/>
      <c r="B513" s="62" t="s">
        <v>41</v>
      </c>
      <c r="C513" s="63">
        <v>704</v>
      </c>
      <c r="D513" s="64">
        <v>8</v>
      </c>
      <c r="E513" s="68"/>
      <c r="F513" s="66">
        <v>0</v>
      </c>
      <c r="G513" s="63">
        <v>0</v>
      </c>
      <c r="H513" s="67">
        <f>H514+H524</f>
        <v>8604.9180000000015</v>
      </c>
      <c r="I513" s="67">
        <f>I514+I524</f>
        <v>8604.9180000000015</v>
      </c>
      <c r="J513" s="67">
        <f>J514+J524</f>
        <v>0</v>
      </c>
      <c r="K513" s="24">
        <f>K514+K524</f>
        <v>0</v>
      </c>
      <c r="L513" s="24">
        <f t="shared" ref="L513:X513" si="305">L514+L524</f>
        <v>0</v>
      </c>
      <c r="M513" s="24">
        <f t="shared" si="305"/>
        <v>0</v>
      </c>
      <c r="N513" s="24">
        <f t="shared" si="305"/>
        <v>0</v>
      </c>
      <c r="O513" s="24">
        <f t="shared" si="305"/>
        <v>0</v>
      </c>
      <c r="P513" s="24">
        <f t="shared" si="305"/>
        <v>0</v>
      </c>
      <c r="Q513" s="24">
        <f t="shared" si="305"/>
        <v>0</v>
      </c>
      <c r="R513" s="24">
        <f t="shared" si="305"/>
        <v>0</v>
      </c>
      <c r="S513" s="24">
        <f t="shared" si="305"/>
        <v>0</v>
      </c>
      <c r="T513" s="24">
        <f t="shared" si="305"/>
        <v>0</v>
      </c>
      <c r="U513" s="24">
        <f t="shared" si="305"/>
        <v>0</v>
      </c>
      <c r="V513" s="24">
        <f t="shared" si="305"/>
        <v>0</v>
      </c>
      <c r="W513" s="24">
        <f t="shared" si="305"/>
        <v>0</v>
      </c>
      <c r="X513" s="24">
        <f t="shared" si="305"/>
        <v>0</v>
      </c>
    </row>
    <row r="514" spans="1:24" s="25" customFormat="1" ht="12.75" hidden="1" customHeight="1">
      <c r="A514" s="20"/>
      <c r="B514" s="26" t="s">
        <v>42</v>
      </c>
      <c r="C514" s="21">
        <v>704</v>
      </c>
      <c r="D514" s="22">
        <v>8</v>
      </c>
      <c r="E514" s="27" t="s">
        <v>20</v>
      </c>
      <c r="F514" s="23">
        <v>0</v>
      </c>
      <c r="G514" s="21">
        <v>0</v>
      </c>
      <c r="H514" s="24">
        <f>H515+H518+H521</f>
        <v>5776.4660000000003</v>
      </c>
      <c r="I514" s="24">
        <f>I515+I518+I521</f>
        <v>5776.4660000000003</v>
      </c>
      <c r="J514" s="24">
        <f>J515+J518+J521</f>
        <v>0</v>
      </c>
      <c r="K514" s="24">
        <f>K515+K518+K521</f>
        <v>0</v>
      </c>
      <c r="L514" s="24">
        <f t="shared" ref="L514:X514" si="306">L515+L518+L521</f>
        <v>0</v>
      </c>
      <c r="M514" s="24">
        <f t="shared" si="306"/>
        <v>0</v>
      </c>
      <c r="N514" s="24">
        <f t="shared" si="306"/>
        <v>0</v>
      </c>
      <c r="O514" s="24">
        <f t="shared" si="306"/>
        <v>0</v>
      </c>
      <c r="P514" s="24">
        <f t="shared" si="306"/>
        <v>0</v>
      </c>
      <c r="Q514" s="24">
        <f t="shared" si="306"/>
        <v>0</v>
      </c>
      <c r="R514" s="24">
        <f t="shared" si="306"/>
        <v>0</v>
      </c>
      <c r="S514" s="24">
        <f t="shared" si="306"/>
        <v>0</v>
      </c>
      <c r="T514" s="24">
        <f t="shared" si="306"/>
        <v>0</v>
      </c>
      <c r="U514" s="24">
        <f t="shared" si="306"/>
        <v>0</v>
      </c>
      <c r="V514" s="24">
        <f t="shared" si="306"/>
        <v>0</v>
      </c>
      <c r="W514" s="24">
        <f t="shared" si="306"/>
        <v>0</v>
      </c>
      <c r="X514" s="24">
        <f t="shared" si="306"/>
        <v>0</v>
      </c>
    </row>
    <row r="515" spans="1:24" s="25" customFormat="1" ht="12.75" hidden="1" customHeight="1">
      <c r="A515" s="20"/>
      <c r="B515" s="37" t="s">
        <v>99</v>
      </c>
      <c r="C515" s="21">
        <v>704</v>
      </c>
      <c r="D515" s="22">
        <v>8</v>
      </c>
      <c r="E515" s="27" t="s">
        <v>20</v>
      </c>
      <c r="F515" s="23" t="s">
        <v>100</v>
      </c>
      <c r="G515" s="21"/>
      <c r="H515" s="24">
        <f t="shared" ref="H515:K516" si="307">H516</f>
        <v>0</v>
      </c>
      <c r="I515" s="24">
        <f t="shared" si="307"/>
        <v>0</v>
      </c>
      <c r="J515" s="24">
        <f t="shared" si="307"/>
        <v>0</v>
      </c>
      <c r="K515" s="24">
        <f t="shared" si="307"/>
        <v>0</v>
      </c>
      <c r="L515" s="24">
        <f t="shared" ref="L515:X516" si="308">L516</f>
        <v>0</v>
      </c>
      <c r="M515" s="24">
        <f t="shared" si="308"/>
        <v>0</v>
      </c>
      <c r="N515" s="24">
        <f t="shared" si="308"/>
        <v>0</v>
      </c>
      <c r="O515" s="24">
        <f t="shared" si="308"/>
        <v>0</v>
      </c>
      <c r="P515" s="24">
        <f t="shared" si="308"/>
        <v>0</v>
      </c>
      <c r="Q515" s="24">
        <f t="shared" si="308"/>
        <v>0</v>
      </c>
      <c r="R515" s="24">
        <f t="shared" si="308"/>
        <v>0</v>
      </c>
      <c r="S515" s="24">
        <f t="shared" si="308"/>
        <v>0</v>
      </c>
      <c r="T515" s="24">
        <f t="shared" si="308"/>
        <v>0</v>
      </c>
      <c r="U515" s="24">
        <f t="shared" si="308"/>
        <v>0</v>
      </c>
      <c r="V515" s="24">
        <f t="shared" si="308"/>
        <v>0</v>
      </c>
      <c r="W515" s="24">
        <f t="shared" si="308"/>
        <v>0</v>
      </c>
      <c r="X515" s="24">
        <f t="shared" si="308"/>
        <v>0</v>
      </c>
    </row>
    <row r="516" spans="1:24" s="25" customFormat="1" ht="25.5" hidden="1" customHeight="1">
      <c r="A516" s="20"/>
      <c r="B516" s="37" t="s">
        <v>101</v>
      </c>
      <c r="C516" s="21">
        <v>704</v>
      </c>
      <c r="D516" s="22">
        <v>8</v>
      </c>
      <c r="E516" s="27" t="s">
        <v>20</v>
      </c>
      <c r="F516" s="23" t="s">
        <v>102</v>
      </c>
      <c r="G516" s="21"/>
      <c r="H516" s="24">
        <f t="shared" si="307"/>
        <v>0</v>
      </c>
      <c r="I516" s="24">
        <f t="shared" si="307"/>
        <v>0</v>
      </c>
      <c r="J516" s="24">
        <f t="shared" si="307"/>
        <v>0</v>
      </c>
      <c r="K516" s="24">
        <f t="shared" si="307"/>
        <v>0</v>
      </c>
      <c r="L516" s="24">
        <f t="shared" si="308"/>
        <v>0</v>
      </c>
      <c r="M516" s="24">
        <f t="shared" si="308"/>
        <v>0</v>
      </c>
      <c r="N516" s="24">
        <f t="shared" si="308"/>
        <v>0</v>
      </c>
      <c r="O516" s="24">
        <f t="shared" si="308"/>
        <v>0</v>
      </c>
      <c r="P516" s="24">
        <f t="shared" si="308"/>
        <v>0</v>
      </c>
      <c r="Q516" s="24">
        <f t="shared" si="308"/>
        <v>0</v>
      </c>
      <c r="R516" s="24">
        <f t="shared" si="308"/>
        <v>0</v>
      </c>
      <c r="S516" s="24">
        <f t="shared" si="308"/>
        <v>0</v>
      </c>
      <c r="T516" s="24">
        <f t="shared" si="308"/>
        <v>0</v>
      </c>
      <c r="U516" s="24">
        <f t="shared" si="308"/>
        <v>0</v>
      </c>
      <c r="V516" s="24">
        <f t="shared" si="308"/>
        <v>0</v>
      </c>
      <c r="W516" s="24">
        <f t="shared" si="308"/>
        <v>0</v>
      </c>
      <c r="X516" s="24">
        <f t="shared" si="308"/>
        <v>0</v>
      </c>
    </row>
    <row r="517" spans="1:24" s="25" customFormat="1" ht="12.75" hidden="1" customHeight="1">
      <c r="A517" s="20"/>
      <c r="B517" s="42" t="s">
        <v>40</v>
      </c>
      <c r="C517" s="31">
        <v>704</v>
      </c>
      <c r="D517" s="32">
        <v>8</v>
      </c>
      <c r="E517" s="33" t="s">
        <v>20</v>
      </c>
      <c r="F517" s="34" t="s">
        <v>102</v>
      </c>
      <c r="G517" s="31">
        <v>3</v>
      </c>
      <c r="H517" s="35">
        <f>I517+J517</f>
        <v>0</v>
      </c>
      <c r="I517" s="35"/>
      <c r="J517" s="35">
        <f>SUM(K517:X517)</f>
        <v>0</v>
      </c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</row>
    <row r="518" spans="1:24" s="25" customFormat="1" ht="25.5" hidden="1" customHeight="1">
      <c r="A518" s="20"/>
      <c r="B518" s="37" t="s">
        <v>103</v>
      </c>
      <c r="C518" s="21">
        <v>704</v>
      </c>
      <c r="D518" s="22">
        <v>8</v>
      </c>
      <c r="E518" s="27" t="s">
        <v>20</v>
      </c>
      <c r="F518" s="23">
        <v>4400000</v>
      </c>
      <c r="G518" s="21"/>
      <c r="H518" s="24">
        <f t="shared" ref="H518:K519" si="309">H519</f>
        <v>2741.8589999999999</v>
      </c>
      <c r="I518" s="24">
        <f t="shared" si="309"/>
        <v>2741.8589999999999</v>
      </c>
      <c r="J518" s="24">
        <f t="shared" si="309"/>
        <v>0</v>
      </c>
      <c r="K518" s="24">
        <f t="shared" si="309"/>
        <v>0</v>
      </c>
      <c r="L518" s="24">
        <f t="shared" ref="L518:X519" si="310">L519</f>
        <v>0</v>
      </c>
      <c r="M518" s="24">
        <f t="shared" si="310"/>
        <v>0</v>
      </c>
      <c r="N518" s="24">
        <f t="shared" si="310"/>
        <v>0</v>
      </c>
      <c r="O518" s="24">
        <f t="shared" si="310"/>
        <v>0</v>
      </c>
      <c r="P518" s="24">
        <f t="shared" si="310"/>
        <v>0</v>
      </c>
      <c r="Q518" s="24">
        <f t="shared" si="310"/>
        <v>0</v>
      </c>
      <c r="R518" s="24">
        <f t="shared" si="310"/>
        <v>0</v>
      </c>
      <c r="S518" s="24">
        <f t="shared" si="310"/>
        <v>0</v>
      </c>
      <c r="T518" s="24">
        <f t="shared" si="310"/>
        <v>0</v>
      </c>
      <c r="U518" s="24">
        <f t="shared" si="310"/>
        <v>0</v>
      </c>
      <c r="V518" s="24">
        <f t="shared" si="310"/>
        <v>0</v>
      </c>
      <c r="W518" s="24">
        <f t="shared" si="310"/>
        <v>0</v>
      </c>
      <c r="X518" s="24">
        <f t="shared" si="310"/>
        <v>0</v>
      </c>
    </row>
    <row r="519" spans="1:24" s="25" customFormat="1" ht="12.75" hidden="1" customHeight="1">
      <c r="A519" s="20"/>
      <c r="B519" s="26" t="s">
        <v>37</v>
      </c>
      <c r="C519" s="21">
        <v>704</v>
      </c>
      <c r="D519" s="22">
        <v>8</v>
      </c>
      <c r="E519" s="27" t="s">
        <v>20</v>
      </c>
      <c r="F519" s="23">
        <v>4409900</v>
      </c>
      <c r="G519" s="21">
        <v>0</v>
      </c>
      <c r="H519" s="24">
        <f t="shared" si="309"/>
        <v>2741.8589999999999</v>
      </c>
      <c r="I519" s="24">
        <f t="shared" si="309"/>
        <v>2741.8589999999999</v>
      </c>
      <c r="J519" s="24">
        <f t="shared" si="309"/>
        <v>0</v>
      </c>
      <c r="K519" s="24">
        <f t="shared" si="309"/>
        <v>0</v>
      </c>
      <c r="L519" s="24">
        <f t="shared" si="310"/>
        <v>0</v>
      </c>
      <c r="M519" s="24">
        <f t="shared" si="310"/>
        <v>0</v>
      </c>
      <c r="N519" s="24">
        <f t="shared" si="310"/>
        <v>0</v>
      </c>
      <c r="O519" s="24">
        <f t="shared" si="310"/>
        <v>0</v>
      </c>
      <c r="P519" s="24">
        <f t="shared" si="310"/>
        <v>0</v>
      </c>
      <c r="Q519" s="24">
        <f t="shared" si="310"/>
        <v>0</v>
      </c>
      <c r="R519" s="24">
        <f t="shared" si="310"/>
        <v>0</v>
      </c>
      <c r="S519" s="24">
        <f t="shared" si="310"/>
        <v>0</v>
      </c>
      <c r="T519" s="24">
        <f t="shared" si="310"/>
        <v>0</v>
      </c>
      <c r="U519" s="24">
        <f t="shared" si="310"/>
        <v>0</v>
      </c>
      <c r="V519" s="24">
        <f t="shared" si="310"/>
        <v>0</v>
      </c>
      <c r="W519" s="24">
        <f t="shared" si="310"/>
        <v>0</v>
      </c>
      <c r="X519" s="24">
        <f t="shared" si="310"/>
        <v>0</v>
      </c>
    </row>
    <row r="520" spans="1:24" s="25" customFormat="1" ht="12.75" hidden="1" customHeight="1">
      <c r="A520" s="20"/>
      <c r="B520" s="30" t="s">
        <v>38</v>
      </c>
      <c r="C520" s="31">
        <v>704</v>
      </c>
      <c r="D520" s="32">
        <v>8</v>
      </c>
      <c r="E520" s="33" t="s">
        <v>20</v>
      </c>
      <c r="F520" s="34">
        <v>4409900</v>
      </c>
      <c r="G520" s="31">
        <v>1</v>
      </c>
      <c r="H520" s="35">
        <f>I520+J520</f>
        <v>2741.8589999999999</v>
      </c>
      <c r="I520" s="35">
        <v>2741.8589999999999</v>
      </c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</row>
    <row r="521" spans="1:24" s="25" customFormat="1" ht="12.75" hidden="1" customHeight="1">
      <c r="A521" s="20"/>
      <c r="B521" s="37" t="s">
        <v>104</v>
      </c>
      <c r="C521" s="21">
        <v>704</v>
      </c>
      <c r="D521" s="22">
        <v>8</v>
      </c>
      <c r="E521" s="27" t="s">
        <v>20</v>
      </c>
      <c r="F521" s="23">
        <v>4420000</v>
      </c>
      <c r="G521" s="15"/>
      <c r="H521" s="24">
        <f t="shared" ref="H521:K522" si="311">H522</f>
        <v>3034.607</v>
      </c>
      <c r="I521" s="24">
        <f t="shared" si="311"/>
        <v>3034.607</v>
      </c>
      <c r="J521" s="24">
        <f t="shared" si="311"/>
        <v>0</v>
      </c>
      <c r="K521" s="24">
        <f t="shared" si="311"/>
        <v>0</v>
      </c>
      <c r="L521" s="24">
        <f t="shared" ref="L521:X522" si="312">L522</f>
        <v>0</v>
      </c>
      <c r="M521" s="24">
        <f t="shared" si="312"/>
        <v>0</v>
      </c>
      <c r="N521" s="24">
        <f t="shared" si="312"/>
        <v>0</v>
      </c>
      <c r="O521" s="24">
        <f t="shared" si="312"/>
        <v>0</v>
      </c>
      <c r="P521" s="24">
        <f t="shared" si="312"/>
        <v>0</v>
      </c>
      <c r="Q521" s="24">
        <f t="shared" si="312"/>
        <v>0</v>
      </c>
      <c r="R521" s="24">
        <f t="shared" si="312"/>
        <v>0</v>
      </c>
      <c r="S521" s="24">
        <f t="shared" si="312"/>
        <v>0</v>
      </c>
      <c r="T521" s="24">
        <f t="shared" si="312"/>
        <v>0</v>
      </c>
      <c r="U521" s="24">
        <f t="shared" si="312"/>
        <v>0</v>
      </c>
      <c r="V521" s="24">
        <f t="shared" si="312"/>
        <v>0</v>
      </c>
      <c r="W521" s="24">
        <f t="shared" si="312"/>
        <v>0</v>
      </c>
      <c r="X521" s="24">
        <f t="shared" si="312"/>
        <v>0</v>
      </c>
    </row>
    <row r="522" spans="1:24" s="25" customFormat="1" ht="12.75" hidden="1" customHeight="1">
      <c r="A522" s="20"/>
      <c r="B522" s="26" t="s">
        <v>37</v>
      </c>
      <c r="C522" s="21">
        <v>704</v>
      </c>
      <c r="D522" s="22">
        <v>8</v>
      </c>
      <c r="E522" s="27" t="s">
        <v>20</v>
      </c>
      <c r="F522" s="23">
        <v>4429900</v>
      </c>
      <c r="G522" s="21">
        <v>0</v>
      </c>
      <c r="H522" s="24">
        <f t="shared" si="311"/>
        <v>3034.607</v>
      </c>
      <c r="I522" s="24">
        <f t="shared" si="311"/>
        <v>3034.607</v>
      </c>
      <c r="J522" s="24">
        <f t="shared" si="311"/>
        <v>0</v>
      </c>
      <c r="K522" s="24">
        <f t="shared" si="311"/>
        <v>0</v>
      </c>
      <c r="L522" s="24">
        <f t="shared" si="312"/>
        <v>0</v>
      </c>
      <c r="M522" s="24">
        <f t="shared" si="312"/>
        <v>0</v>
      </c>
      <c r="N522" s="24">
        <f t="shared" si="312"/>
        <v>0</v>
      </c>
      <c r="O522" s="24">
        <f t="shared" si="312"/>
        <v>0</v>
      </c>
      <c r="P522" s="24">
        <f t="shared" si="312"/>
        <v>0</v>
      </c>
      <c r="Q522" s="24">
        <f t="shared" si="312"/>
        <v>0</v>
      </c>
      <c r="R522" s="24">
        <f t="shared" si="312"/>
        <v>0</v>
      </c>
      <c r="S522" s="24">
        <f t="shared" si="312"/>
        <v>0</v>
      </c>
      <c r="T522" s="24">
        <f t="shared" si="312"/>
        <v>0</v>
      </c>
      <c r="U522" s="24">
        <f t="shared" si="312"/>
        <v>0</v>
      </c>
      <c r="V522" s="24">
        <f t="shared" si="312"/>
        <v>0</v>
      </c>
      <c r="W522" s="24">
        <f t="shared" si="312"/>
        <v>0</v>
      </c>
      <c r="X522" s="24">
        <f t="shared" si="312"/>
        <v>0</v>
      </c>
    </row>
    <row r="523" spans="1:24" s="25" customFormat="1" ht="12.75" hidden="1" customHeight="1">
      <c r="A523" s="20"/>
      <c r="B523" s="30" t="s">
        <v>38</v>
      </c>
      <c r="C523" s="31">
        <v>704</v>
      </c>
      <c r="D523" s="32">
        <v>8</v>
      </c>
      <c r="E523" s="33" t="s">
        <v>20</v>
      </c>
      <c r="F523" s="34">
        <v>4429900</v>
      </c>
      <c r="G523" s="31">
        <v>1</v>
      </c>
      <c r="H523" s="35">
        <f>I523+J523</f>
        <v>3034.607</v>
      </c>
      <c r="I523" s="35">
        <v>3034.607</v>
      </c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</row>
    <row r="524" spans="1:24" s="25" customFormat="1" ht="24" hidden="1" customHeight="1">
      <c r="A524" s="20"/>
      <c r="B524" s="26" t="s">
        <v>105</v>
      </c>
      <c r="C524" s="21">
        <v>704</v>
      </c>
      <c r="D524" s="22">
        <v>8</v>
      </c>
      <c r="E524" s="27" t="s">
        <v>106</v>
      </c>
      <c r="F524" s="23">
        <v>0</v>
      </c>
      <c r="G524" s="21">
        <v>0</v>
      </c>
      <c r="H524" s="24">
        <f>H525+H528+H532</f>
        <v>2828.4520000000002</v>
      </c>
      <c r="I524" s="24">
        <f>I525+I528+I532</f>
        <v>2828.4520000000002</v>
      </c>
      <c r="J524" s="24">
        <f>J525+J528+J532</f>
        <v>0</v>
      </c>
      <c r="K524" s="24">
        <f>K525+K528+K532</f>
        <v>0</v>
      </c>
      <c r="L524" s="24">
        <f t="shared" ref="L524:X524" si="313">L525+L528+L532</f>
        <v>0</v>
      </c>
      <c r="M524" s="24">
        <f t="shared" si="313"/>
        <v>0</v>
      </c>
      <c r="N524" s="24">
        <f t="shared" si="313"/>
        <v>0</v>
      </c>
      <c r="O524" s="24">
        <f t="shared" si="313"/>
        <v>0</v>
      </c>
      <c r="P524" s="24">
        <f t="shared" si="313"/>
        <v>0</v>
      </c>
      <c r="Q524" s="24">
        <f t="shared" si="313"/>
        <v>0</v>
      </c>
      <c r="R524" s="24">
        <f t="shared" si="313"/>
        <v>0</v>
      </c>
      <c r="S524" s="24">
        <f t="shared" si="313"/>
        <v>0</v>
      </c>
      <c r="T524" s="24">
        <f t="shared" si="313"/>
        <v>0</v>
      </c>
      <c r="U524" s="24">
        <f t="shared" si="313"/>
        <v>0</v>
      </c>
      <c r="V524" s="24">
        <f t="shared" si="313"/>
        <v>0</v>
      </c>
      <c r="W524" s="24">
        <f t="shared" si="313"/>
        <v>0</v>
      </c>
      <c r="X524" s="24">
        <f t="shared" si="313"/>
        <v>0</v>
      </c>
    </row>
    <row r="525" spans="1:24" s="25" customFormat="1" ht="36.75" hidden="1" customHeight="1">
      <c r="A525" s="20"/>
      <c r="B525" s="37" t="s">
        <v>14</v>
      </c>
      <c r="C525" s="21">
        <v>704</v>
      </c>
      <c r="D525" s="22">
        <v>8</v>
      </c>
      <c r="E525" s="27" t="s">
        <v>106</v>
      </c>
      <c r="F525" s="23">
        <v>20000</v>
      </c>
      <c r="G525" s="21"/>
      <c r="H525" s="24">
        <f t="shared" ref="H525:K526" si="314">H526</f>
        <v>853.75199999999995</v>
      </c>
      <c r="I525" s="24">
        <f t="shared" si="314"/>
        <v>853.75199999999995</v>
      </c>
      <c r="J525" s="24">
        <f t="shared" si="314"/>
        <v>0</v>
      </c>
      <c r="K525" s="24">
        <f t="shared" si="314"/>
        <v>0</v>
      </c>
      <c r="L525" s="24">
        <f t="shared" ref="L525:X526" si="315">L526</f>
        <v>0</v>
      </c>
      <c r="M525" s="24">
        <f t="shared" si="315"/>
        <v>0</v>
      </c>
      <c r="N525" s="24">
        <f t="shared" si="315"/>
        <v>0</v>
      </c>
      <c r="O525" s="24">
        <f t="shared" si="315"/>
        <v>0</v>
      </c>
      <c r="P525" s="24">
        <f t="shared" si="315"/>
        <v>0</v>
      </c>
      <c r="Q525" s="24">
        <f t="shared" si="315"/>
        <v>0</v>
      </c>
      <c r="R525" s="24">
        <f t="shared" si="315"/>
        <v>0</v>
      </c>
      <c r="S525" s="24">
        <f t="shared" si="315"/>
        <v>0</v>
      </c>
      <c r="T525" s="24">
        <f t="shared" si="315"/>
        <v>0</v>
      </c>
      <c r="U525" s="24">
        <f t="shared" si="315"/>
        <v>0</v>
      </c>
      <c r="V525" s="24">
        <f t="shared" si="315"/>
        <v>0</v>
      </c>
      <c r="W525" s="24">
        <f t="shared" si="315"/>
        <v>0</v>
      </c>
      <c r="X525" s="24">
        <f t="shared" si="315"/>
        <v>0</v>
      </c>
    </row>
    <row r="526" spans="1:24" s="25" customFormat="1" ht="12.75" hidden="1" customHeight="1">
      <c r="A526" s="20"/>
      <c r="B526" s="26" t="s">
        <v>17</v>
      </c>
      <c r="C526" s="21">
        <v>704</v>
      </c>
      <c r="D526" s="22">
        <v>8</v>
      </c>
      <c r="E526" s="27" t="s">
        <v>106</v>
      </c>
      <c r="F526" s="23">
        <v>20400</v>
      </c>
      <c r="G526" s="21">
        <v>0</v>
      </c>
      <c r="H526" s="24">
        <f t="shared" si="314"/>
        <v>853.75199999999995</v>
      </c>
      <c r="I526" s="24">
        <f t="shared" si="314"/>
        <v>853.75199999999995</v>
      </c>
      <c r="J526" s="24">
        <f t="shared" si="314"/>
        <v>0</v>
      </c>
      <c r="K526" s="24">
        <f t="shared" si="314"/>
        <v>0</v>
      </c>
      <c r="L526" s="24">
        <f t="shared" si="315"/>
        <v>0</v>
      </c>
      <c r="M526" s="24">
        <f t="shared" si="315"/>
        <v>0</v>
      </c>
      <c r="N526" s="24">
        <f t="shared" si="315"/>
        <v>0</v>
      </c>
      <c r="O526" s="24">
        <f t="shared" si="315"/>
        <v>0</v>
      </c>
      <c r="P526" s="24">
        <f t="shared" si="315"/>
        <v>0</v>
      </c>
      <c r="Q526" s="24">
        <f t="shared" si="315"/>
        <v>0</v>
      </c>
      <c r="R526" s="24">
        <f t="shared" si="315"/>
        <v>0</v>
      </c>
      <c r="S526" s="24">
        <f t="shared" si="315"/>
        <v>0</v>
      </c>
      <c r="T526" s="24">
        <f t="shared" si="315"/>
        <v>0</v>
      </c>
      <c r="U526" s="24">
        <f t="shared" si="315"/>
        <v>0</v>
      </c>
      <c r="V526" s="24">
        <f t="shared" si="315"/>
        <v>0</v>
      </c>
      <c r="W526" s="24">
        <f t="shared" si="315"/>
        <v>0</v>
      </c>
      <c r="X526" s="24">
        <f t="shared" si="315"/>
        <v>0</v>
      </c>
    </row>
    <row r="527" spans="1:24" s="25" customFormat="1" ht="12.75" hidden="1" customHeight="1">
      <c r="A527" s="20"/>
      <c r="B527" s="30" t="s">
        <v>16</v>
      </c>
      <c r="C527" s="31">
        <v>704</v>
      </c>
      <c r="D527" s="32">
        <v>8</v>
      </c>
      <c r="E527" s="33" t="s">
        <v>106</v>
      </c>
      <c r="F527" s="34">
        <v>20400</v>
      </c>
      <c r="G527" s="31">
        <v>500</v>
      </c>
      <c r="H527" s="35">
        <f>I527+J527</f>
        <v>853.75199999999995</v>
      </c>
      <c r="I527" s="35">
        <v>853.75199999999995</v>
      </c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</row>
    <row r="528" spans="1:24" ht="12.75" hidden="1" customHeight="1">
      <c r="A528" s="10"/>
      <c r="B528" s="37" t="s">
        <v>107</v>
      </c>
      <c r="C528" s="21">
        <v>704</v>
      </c>
      <c r="D528" s="22">
        <v>8</v>
      </c>
      <c r="E528" s="43" t="s">
        <v>106</v>
      </c>
      <c r="F528" s="23" t="s">
        <v>108</v>
      </c>
      <c r="G528" s="15"/>
      <c r="H528" s="24">
        <f t="shared" ref="H528:X530" si="316">H529</f>
        <v>0</v>
      </c>
      <c r="I528" s="24">
        <f t="shared" si="316"/>
        <v>0</v>
      </c>
      <c r="J528" s="24">
        <f t="shared" si="316"/>
        <v>0</v>
      </c>
      <c r="K528" s="24">
        <f t="shared" si="316"/>
        <v>0</v>
      </c>
      <c r="L528" s="24">
        <f t="shared" si="316"/>
        <v>0</v>
      </c>
      <c r="M528" s="24">
        <f t="shared" si="316"/>
        <v>0</v>
      </c>
      <c r="N528" s="24">
        <f t="shared" si="316"/>
        <v>0</v>
      </c>
      <c r="O528" s="24">
        <f t="shared" si="316"/>
        <v>0</v>
      </c>
      <c r="P528" s="24">
        <f t="shared" si="316"/>
        <v>0</v>
      </c>
      <c r="Q528" s="24">
        <f t="shared" si="316"/>
        <v>0</v>
      </c>
      <c r="R528" s="24">
        <f t="shared" si="316"/>
        <v>0</v>
      </c>
      <c r="S528" s="24">
        <f t="shared" si="316"/>
        <v>0</v>
      </c>
      <c r="T528" s="24">
        <f t="shared" si="316"/>
        <v>0</v>
      </c>
      <c r="U528" s="24">
        <f t="shared" si="316"/>
        <v>0</v>
      </c>
      <c r="V528" s="24">
        <f t="shared" si="316"/>
        <v>0</v>
      </c>
      <c r="W528" s="24">
        <f t="shared" si="316"/>
        <v>0</v>
      </c>
      <c r="X528" s="24">
        <f t="shared" si="316"/>
        <v>0</v>
      </c>
    </row>
    <row r="529" spans="1:24" ht="25.5" hidden="1" customHeight="1">
      <c r="A529" s="10"/>
      <c r="B529" s="37" t="s">
        <v>109</v>
      </c>
      <c r="C529" s="21">
        <v>704</v>
      </c>
      <c r="D529" s="22">
        <v>8</v>
      </c>
      <c r="E529" s="43" t="s">
        <v>106</v>
      </c>
      <c r="F529" s="23" t="s">
        <v>110</v>
      </c>
      <c r="G529" s="15"/>
      <c r="H529" s="24">
        <f t="shared" si="316"/>
        <v>0</v>
      </c>
      <c r="I529" s="24">
        <f t="shared" si="316"/>
        <v>0</v>
      </c>
      <c r="J529" s="24">
        <f t="shared" si="316"/>
        <v>0</v>
      </c>
      <c r="K529" s="24">
        <f t="shared" si="316"/>
        <v>0</v>
      </c>
      <c r="L529" s="24">
        <f t="shared" si="316"/>
        <v>0</v>
      </c>
      <c r="M529" s="24">
        <f t="shared" si="316"/>
        <v>0</v>
      </c>
      <c r="N529" s="24">
        <f t="shared" si="316"/>
        <v>0</v>
      </c>
      <c r="O529" s="24">
        <f t="shared" si="316"/>
        <v>0</v>
      </c>
      <c r="P529" s="24">
        <f t="shared" si="316"/>
        <v>0</v>
      </c>
      <c r="Q529" s="24">
        <f t="shared" si="316"/>
        <v>0</v>
      </c>
      <c r="R529" s="24">
        <f t="shared" si="316"/>
        <v>0</v>
      </c>
      <c r="S529" s="24">
        <f t="shared" si="316"/>
        <v>0</v>
      </c>
      <c r="T529" s="24">
        <f t="shared" si="316"/>
        <v>0</v>
      </c>
      <c r="U529" s="24">
        <f t="shared" si="316"/>
        <v>0</v>
      </c>
      <c r="V529" s="24">
        <f t="shared" si="316"/>
        <v>0</v>
      </c>
      <c r="W529" s="24">
        <f t="shared" si="316"/>
        <v>0</v>
      </c>
      <c r="X529" s="24">
        <f t="shared" si="316"/>
        <v>0</v>
      </c>
    </row>
    <row r="530" spans="1:24" ht="12.75" hidden="1" customHeight="1">
      <c r="A530" s="10"/>
      <c r="B530" s="37" t="s">
        <v>111</v>
      </c>
      <c r="C530" s="21">
        <v>704</v>
      </c>
      <c r="D530" s="22">
        <v>8</v>
      </c>
      <c r="E530" s="43" t="s">
        <v>106</v>
      </c>
      <c r="F530" s="23" t="s">
        <v>110</v>
      </c>
      <c r="G530" s="15"/>
      <c r="H530" s="24">
        <f t="shared" si="316"/>
        <v>0</v>
      </c>
      <c r="I530" s="24">
        <f t="shared" si="316"/>
        <v>0</v>
      </c>
      <c r="J530" s="24">
        <f t="shared" si="316"/>
        <v>0</v>
      </c>
      <c r="K530" s="24">
        <f t="shared" si="316"/>
        <v>0</v>
      </c>
      <c r="L530" s="24">
        <f t="shared" si="316"/>
        <v>0</v>
      </c>
      <c r="M530" s="24">
        <f t="shared" si="316"/>
        <v>0</v>
      </c>
      <c r="N530" s="24">
        <f t="shared" si="316"/>
        <v>0</v>
      </c>
      <c r="O530" s="24">
        <f t="shared" si="316"/>
        <v>0</v>
      </c>
      <c r="P530" s="24">
        <f t="shared" si="316"/>
        <v>0</v>
      </c>
      <c r="Q530" s="24">
        <f t="shared" si="316"/>
        <v>0</v>
      </c>
      <c r="R530" s="24">
        <f t="shared" si="316"/>
        <v>0</v>
      </c>
      <c r="S530" s="24">
        <f t="shared" si="316"/>
        <v>0</v>
      </c>
      <c r="T530" s="24">
        <f t="shared" si="316"/>
        <v>0</v>
      </c>
      <c r="U530" s="24">
        <f t="shared" si="316"/>
        <v>0</v>
      </c>
      <c r="V530" s="24">
        <f t="shared" si="316"/>
        <v>0</v>
      </c>
      <c r="W530" s="24">
        <f t="shared" si="316"/>
        <v>0</v>
      </c>
      <c r="X530" s="24">
        <f t="shared" si="316"/>
        <v>0</v>
      </c>
    </row>
    <row r="531" spans="1:24" ht="12.75" hidden="1" customHeight="1">
      <c r="A531" s="10"/>
      <c r="B531" s="42" t="s">
        <v>90</v>
      </c>
      <c r="C531" s="31">
        <v>704</v>
      </c>
      <c r="D531" s="32">
        <v>8</v>
      </c>
      <c r="E531" s="44" t="s">
        <v>106</v>
      </c>
      <c r="F531" s="34" t="s">
        <v>110</v>
      </c>
      <c r="G531" s="31">
        <v>13</v>
      </c>
      <c r="H531" s="35">
        <f>I531+J531</f>
        <v>0</v>
      </c>
      <c r="I531" s="35"/>
      <c r="J531" s="35">
        <f>SUM(K531:X531)</f>
        <v>0</v>
      </c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</row>
    <row r="532" spans="1:24" s="25" customFormat="1" ht="25.5" hidden="1" customHeight="1">
      <c r="A532" s="20"/>
      <c r="B532" s="37" t="s">
        <v>95</v>
      </c>
      <c r="C532" s="21">
        <v>704</v>
      </c>
      <c r="D532" s="22">
        <v>8</v>
      </c>
      <c r="E532" s="27" t="s">
        <v>106</v>
      </c>
      <c r="F532" s="23">
        <v>4520000</v>
      </c>
      <c r="G532" s="15"/>
      <c r="H532" s="24">
        <f t="shared" ref="H532:K533" si="317">H533</f>
        <v>1974.7</v>
      </c>
      <c r="I532" s="24">
        <f t="shared" si="317"/>
        <v>1974.7</v>
      </c>
      <c r="J532" s="24">
        <f t="shared" si="317"/>
        <v>0</v>
      </c>
      <c r="K532" s="24">
        <f t="shared" si="317"/>
        <v>0</v>
      </c>
      <c r="L532" s="24">
        <f t="shared" ref="L532:X533" si="318">L533</f>
        <v>0</v>
      </c>
      <c r="M532" s="24">
        <f t="shared" si="318"/>
        <v>0</v>
      </c>
      <c r="N532" s="24">
        <f t="shared" si="318"/>
        <v>0</v>
      </c>
      <c r="O532" s="24">
        <f t="shared" si="318"/>
        <v>0</v>
      </c>
      <c r="P532" s="24">
        <f t="shared" si="318"/>
        <v>0</v>
      </c>
      <c r="Q532" s="24">
        <f t="shared" si="318"/>
        <v>0</v>
      </c>
      <c r="R532" s="24">
        <f t="shared" si="318"/>
        <v>0</v>
      </c>
      <c r="S532" s="24">
        <f t="shared" si="318"/>
        <v>0</v>
      </c>
      <c r="T532" s="24">
        <f t="shared" si="318"/>
        <v>0</v>
      </c>
      <c r="U532" s="24">
        <f t="shared" si="318"/>
        <v>0</v>
      </c>
      <c r="V532" s="24">
        <f t="shared" si="318"/>
        <v>0</v>
      </c>
      <c r="W532" s="24">
        <f t="shared" si="318"/>
        <v>0</v>
      </c>
      <c r="X532" s="24">
        <f t="shared" si="318"/>
        <v>0</v>
      </c>
    </row>
    <row r="533" spans="1:24" s="25" customFormat="1" ht="12.75" hidden="1" customHeight="1">
      <c r="A533" s="20"/>
      <c r="B533" s="26" t="s">
        <v>37</v>
      </c>
      <c r="C533" s="21">
        <v>704</v>
      </c>
      <c r="D533" s="22">
        <v>8</v>
      </c>
      <c r="E533" s="27" t="s">
        <v>106</v>
      </c>
      <c r="F533" s="23">
        <v>4529900</v>
      </c>
      <c r="G533" s="21">
        <v>0</v>
      </c>
      <c r="H533" s="24">
        <f t="shared" si="317"/>
        <v>1974.7</v>
      </c>
      <c r="I533" s="24">
        <f t="shared" si="317"/>
        <v>1974.7</v>
      </c>
      <c r="J533" s="24">
        <f t="shared" si="317"/>
        <v>0</v>
      </c>
      <c r="K533" s="24">
        <f t="shared" si="317"/>
        <v>0</v>
      </c>
      <c r="L533" s="24">
        <f t="shared" si="318"/>
        <v>0</v>
      </c>
      <c r="M533" s="24">
        <f t="shared" si="318"/>
        <v>0</v>
      </c>
      <c r="N533" s="24">
        <f t="shared" si="318"/>
        <v>0</v>
      </c>
      <c r="O533" s="24">
        <f t="shared" si="318"/>
        <v>0</v>
      </c>
      <c r="P533" s="24">
        <f t="shared" si="318"/>
        <v>0</v>
      </c>
      <c r="Q533" s="24">
        <f t="shared" si="318"/>
        <v>0</v>
      </c>
      <c r="R533" s="24">
        <f t="shared" si="318"/>
        <v>0</v>
      </c>
      <c r="S533" s="24">
        <f t="shared" si="318"/>
        <v>0</v>
      </c>
      <c r="T533" s="24">
        <f t="shared" si="318"/>
        <v>0</v>
      </c>
      <c r="U533" s="24">
        <f t="shared" si="318"/>
        <v>0</v>
      </c>
      <c r="V533" s="24">
        <f t="shared" si="318"/>
        <v>0</v>
      </c>
      <c r="W533" s="24">
        <f t="shared" si="318"/>
        <v>0</v>
      </c>
      <c r="X533" s="24">
        <f t="shared" si="318"/>
        <v>0</v>
      </c>
    </row>
    <row r="534" spans="1:24" s="25" customFormat="1" ht="12.75" hidden="1" customHeight="1">
      <c r="A534" s="20"/>
      <c r="B534" s="30" t="s">
        <v>38</v>
      </c>
      <c r="C534" s="31">
        <v>704</v>
      </c>
      <c r="D534" s="32">
        <v>8</v>
      </c>
      <c r="E534" s="33" t="s">
        <v>106</v>
      </c>
      <c r="F534" s="34">
        <v>4529900</v>
      </c>
      <c r="G534" s="31">
        <v>1</v>
      </c>
      <c r="H534" s="35">
        <f>I534+J534</f>
        <v>1974.7</v>
      </c>
      <c r="I534" s="35">
        <v>1974.7</v>
      </c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</row>
    <row r="535" spans="1:24" s="25" customFormat="1" ht="12.75" hidden="1" customHeight="1">
      <c r="A535" s="20"/>
      <c r="B535" s="38"/>
      <c r="C535" s="31"/>
      <c r="D535" s="32"/>
      <c r="E535" s="39"/>
      <c r="F535" s="34"/>
      <c r="G535" s="31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s="25" customFormat="1" ht="12.75" hidden="1" customHeight="1">
      <c r="A536" s="20"/>
      <c r="B536" s="75" t="s">
        <v>112</v>
      </c>
      <c r="C536" s="70">
        <v>705</v>
      </c>
      <c r="D536" s="71">
        <v>0</v>
      </c>
      <c r="E536" s="72">
        <v>0</v>
      </c>
      <c r="F536" s="73">
        <v>0</v>
      </c>
      <c r="G536" s="70">
        <v>0</v>
      </c>
      <c r="H536" s="74">
        <f>H537</f>
        <v>47085.203000000001</v>
      </c>
      <c r="I536" s="74">
        <f>I537</f>
        <v>47085.203000000001</v>
      </c>
      <c r="J536" s="74">
        <f>J537</f>
        <v>0</v>
      </c>
      <c r="K536" s="51">
        <f>K537</f>
        <v>0</v>
      </c>
      <c r="L536" s="51">
        <f t="shared" ref="L536:X536" si="319">L537</f>
        <v>0</v>
      </c>
      <c r="M536" s="51">
        <f t="shared" si="319"/>
        <v>0</v>
      </c>
      <c r="N536" s="51">
        <f t="shared" si="319"/>
        <v>0</v>
      </c>
      <c r="O536" s="51">
        <f t="shared" si="319"/>
        <v>0</v>
      </c>
      <c r="P536" s="51">
        <f t="shared" si="319"/>
        <v>0</v>
      </c>
      <c r="Q536" s="51">
        <f t="shared" si="319"/>
        <v>0</v>
      </c>
      <c r="R536" s="51">
        <f t="shared" si="319"/>
        <v>0</v>
      </c>
      <c r="S536" s="51">
        <f t="shared" si="319"/>
        <v>0</v>
      </c>
      <c r="T536" s="51">
        <f t="shared" si="319"/>
        <v>0</v>
      </c>
      <c r="U536" s="51">
        <f t="shared" si="319"/>
        <v>0</v>
      </c>
      <c r="V536" s="51">
        <f t="shared" si="319"/>
        <v>0</v>
      </c>
      <c r="W536" s="51">
        <f t="shared" si="319"/>
        <v>0</v>
      </c>
      <c r="X536" s="51">
        <f t="shared" si="319"/>
        <v>0</v>
      </c>
    </row>
    <row r="537" spans="1:24" s="40" customFormat="1" ht="12.75" hidden="1" customHeight="1">
      <c r="A537" s="20"/>
      <c r="B537" s="62" t="s">
        <v>113</v>
      </c>
      <c r="C537" s="63">
        <v>705</v>
      </c>
      <c r="D537" s="64">
        <v>9</v>
      </c>
      <c r="E537" s="65">
        <v>0</v>
      </c>
      <c r="F537" s="66">
        <v>0</v>
      </c>
      <c r="G537" s="63">
        <v>0</v>
      </c>
      <c r="H537" s="67">
        <f>H538+H547+H559+H563</f>
        <v>47085.203000000001</v>
      </c>
      <c r="I537" s="67">
        <f>I538+I547+I559+I563</f>
        <v>47085.203000000001</v>
      </c>
      <c r="J537" s="67">
        <f>J538+J547+J559+J563</f>
        <v>0</v>
      </c>
      <c r="K537" s="24">
        <f>K538+K547+K559+K563</f>
        <v>0</v>
      </c>
      <c r="L537" s="24">
        <f t="shared" ref="L537:X537" si="320">L538+L547+L559+L563</f>
        <v>0</v>
      </c>
      <c r="M537" s="24">
        <f t="shared" si="320"/>
        <v>0</v>
      </c>
      <c r="N537" s="24">
        <f t="shared" si="320"/>
        <v>0</v>
      </c>
      <c r="O537" s="24">
        <f t="shared" si="320"/>
        <v>0</v>
      </c>
      <c r="P537" s="24">
        <f t="shared" si="320"/>
        <v>0</v>
      </c>
      <c r="Q537" s="24">
        <f t="shared" si="320"/>
        <v>0</v>
      </c>
      <c r="R537" s="24">
        <f t="shared" si="320"/>
        <v>0</v>
      </c>
      <c r="S537" s="24">
        <f t="shared" si="320"/>
        <v>0</v>
      </c>
      <c r="T537" s="24">
        <f t="shared" si="320"/>
        <v>0</v>
      </c>
      <c r="U537" s="24">
        <f t="shared" si="320"/>
        <v>0</v>
      </c>
      <c r="V537" s="24">
        <f t="shared" si="320"/>
        <v>0</v>
      </c>
      <c r="W537" s="24">
        <f t="shared" si="320"/>
        <v>0</v>
      </c>
      <c r="X537" s="24">
        <f t="shared" si="320"/>
        <v>0</v>
      </c>
    </row>
    <row r="538" spans="1:24" s="25" customFormat="1" ht="12.75" hidden="1" customHeight="1">
      <c r="A538" s="20"/>
      <c r="B538" s="26" t="s">
        <v>114</v>
      </c>
      <c r="C538" s="21">
        <v>705</v>
      </c>
      <c r="D538" s="22">
        <v>9</v>
      </c>
      <c r="E538" s="27" t="s">
        <v>20</v>
      </c>
      <c r="F538" s="23">
        <v>0</v>
      </c>
      <c r="G538" s="21">
        <v>0</v>
      </c>
      <c r="H538" s="24">
        <f>H539+H542</f>
        <v>40503.434000000001</v>
      </c>
      <c r="I538" s="24">
        <f>I539+I542</f>
        <v>40503.434000000001</v>
      </c>
      <c r="J538" s="24">
        <f>J539+J542</f>
        <v>0</v>
      </c>
      <c r="K538" s="24">
        <f>K539+K542</f>
        <v>0</v>
      </c>
      <c r="L538" s="24">
        <f t="shared" ref="L538:X538" si="321">L539+L542</f>
        <v>0</v>
      </c>
      <c r="M538" s="24">
        <f t="shared" si="321"/>
        <v>0</v>
      </c>
      <c r="N538" s="24">
        <f t="shared" si="321"/>
        <v>0</v>
      </c>
      <c r="O538" s="24">
        <f t="shared" si="321"/>
        <v>0</v>
      </c>
      <c r="P538" s="24">
        <f t="shared" si="321"/>
        <v>0</v>
      </c>
      <c r="Q538" s="24">
        <f t="shared" si="321"/>
        <v>0</v>
      </c>
      <c r="R538" s="24">
        <f t="shared" si="321"/>
        <v>0</v>
      </c>
      <c r="S538" s="24">
        <f t="shared" si="321"/>
        <v>0</v>
      </c>
      <c r="T538" s="24">
        <f t="shared" si="321"/>
        <v>0</v>
      </c>
      <c r="U538" s="24">
        <f t="shared" si="321"/>
        <v>0</v>
      </c>
      <c r="V538" s="24">
        <f t="shared" si="321"/>
        <v>0</v>
      </c>
      <c r="W538" s="24">
        <f t="shared" si="321"/>
        <v>0</v>
      </c>
      <c r="X538" s="24">
        <f t="shared" si="321"/>
        <v>0</v>
      </c>
    </row>
    <row r="539" spans="1:24" s="25" customFormat="1" ht="12.75" hidden="1" customHeight="1">
      <c r="A539" s="20"/>
      <c r="B539" s="37" t="s">
        <v>115</v>
      </c>
      <c r="C539" s="21">
        <v>705</v>
      </c>
      <c r="D539" s="22">
        <v>9</v>
      </c>
      <c r="E539" s="27" t="s">
        <v>20</v>
      </c>
      <c r="F539" s="23">
        <v>4700000</v>
      </c>
      <c r="G539" s="21"/>
      <c r="H539" s="24">
        <f t="shared" ref="H539:K540" si="322">H540</f>
        <v>38543.800000000003</v>
      </c>
      <c r="I539" s="24">
        <f t="shared" si="322"/>
        <v>38543.800000000003</v>
      </c>
      <c r="J539" s="24">
        <f t="shared" si="322"/>
        <v>0</v>
      </c>
      <c r="K539" s="24">
        <f t="shared" si="322"/>
        <v>0</v>
      </c>
      <c r="L539" s="24">
        <f t="shared" ref="L539:X540" si="323">L540</f>
        <v>0</v>
      </c>
      <c r="M539" s="24">
        <f t="shared" si="323"/>
        <v>0</v>
      </c>
      <c r="N539" s="24">
        <f t="shared" si="323"/>
        <v>0</v>
      </c>
      <c r="O539" s="24">
        <f t="shared" si="323"/>
        <v>0</v>
      </c>
      <c r="P539" s="24">
        <f t="shared" si="323"/>
        <v>0</v>
      </c>
      <c r="Q539" s="24">
        <f t="shared" si="323"/>
        <v>0</v>
      </c>
      <c r="R539" s="24">
        <f t="shared" si="323"/>
        <v>0</v>
      </c>
      <c r="S539" s="24">
        <f t="shared" si="323"/>
        <v>0</v>
      </c>
      <c r="T539" s="24">
        <f t="shared" si="323"/>
        <v>0</v>
      </c>
      <c r="U539" s="24">
        <f t="shared" si="323"/>
        <v>0</v>
      </c>
      <c r="V539" s="24">
        <f t="shared" si="323"/>
        <v>0</v>
      </c>
      <c r="W539" s="24">
        <f t="shared" si="323"/>
        <v>0</v>
      </c>
      <c r="X539" s="24">
        <f t="shared" si="323"/>
        <v>0</v>
      </c>
    </row>
    <row r="540" spans="1:24" s="25" customFormat="1" ht="12.75" hidden="1" customHeight="1">
      <c r="A540" s="20"/>
      <c r="B540" s="26" t="s">
        <v>37</v>
      </c>
      <c r="C540" s="21">
        <v>705</v>
      </c>
      <c r="D540" s="22">
        <v>9</v>
      </c>
      <c r="E540" s="27" t="s">
        <v>20</v>
      </c>
      <c r="F540" s="23">
        <v>4709900</v>
      </c>
      <c r="G540" s="21">
        <v>0</v>
      </c>
      <c r="H540" s="24">
        <f t="shared" si="322"/>
        <v>38543.800000000003</v>
      </c>
      <c r="I540" s="24">
        <f t="shared" si="322"/>
        <v>38543.800000000003</v>
      </c>
      <c r="J540" s="24">
        <f t="shared" si="322"/>
        <v>0</v>
      </c>
      <c r="K540" s="24">
        <f t="shared" si="322"/>
        <v>0</v>
      </c>
      <c r="L540" s="24">
        <f t="shared" si="323"/>
        <v>0</v>
      </c>
      <c r="M540" s="24">
        <f t="shared" si="323"/>
        <v>0</v>
      </c>
      <c r="N540" s="24">
        <f t="shared" si="323"/>
        <v>0</v>
      </c>
      <c r="O540" s="24">
        <f t="shared" si="323"/>
        <v>0</v>
      </c>
      <c r="P540" s="24">
        <f t="shared" si="323"/>
        <v>0</v>
      </c>
      <c r="Q540" s="24">
        <f t="shared" si="323"/>
        <v>0</v>
      </c>
      <c r="R540" s="24">
        <f t="shared" si="323"/>
        <v>0</v>
      </c>
      <c r="S540" s="24">
        <f t="shared" si="323"/>
        <v>0</v>
      </c>
      <c r="T540" s="24">
        <f t="shared" si="323"/>
        <v>0</v>
      </c>
      <c r="U540" s="24">
        <f t="shared" si="323"/>
        <v>0</v>
      </c>
      <c r="V540" s="24">
        <f t="shared" si="323"/>
        <v>0</v>
      </c>
      <c r="W540" s="24">
        <f t="shared" si="323"/>
        <v>0</v>
      </c>
      <c r="X540" s="24">
        <f t="shared" si="323"/>
        <v>0</v>
      </c>
    </row>
    <row r="541" spans="1:24" s="25" customFormat="1" ht="12.75" hidden="1" customHeight="1">
      <c r="A541" s="20"/>
      <c r="B541" s="30" t="s">
        <v>38</v>
      </c>
      <c r="C541" s="31">
        <v>705</v>
      </c>
      <c r="D541" s="32">
        <v>9</v>
      </c>
      <c r="E541" s="33" t="s">
        <v>20</v>
      </c>
      <c r="F541" s="34">
        <v>4709900</v>
      </c>
      <c r="G541" s="31">
        <v>1</v>
      </c>
      <c r="H541" s="35">
        <f>I541+J541</f>
        <v>38543.800000000003</v>
      </c>
      <c r="I541" s="35">
        <v>38543.800000000003</v>
      </c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</row>
    <row r="542" spans="1:24" s="25" customFormat="1" ht="12.75" hidden="1" customHeight="1">
      <c r="A542" s="20"/>
      <c r="B542" s="37" t="s">
        <v>83</v>
      </c>
      <c r="C542" s="21">
        <v>705</v>
      </c>
      <c r="D542" s="22">
        <v>9</v>
      </c>
      <c r="E542" s="27" t="s">
        <v>20</v>
      </c>
      <c r="F542" s="23">
        <v>5200000</v>
      </c>
      <c r="G542" s="15"/>
      <c r="H542" s="24">
        <f>H543+H545</f>
        <v>1959.634</v>
      </c>
      <c r="I542" s="24">
        <f>I543+I545</f>
        <v>1959.634</v>
      </c>
      <c r="J542" s="24">
        <f>J543+J545</f>
        <v>0</v>
      </c>
      <c r="K542" s="24">
        <f>K543+K545</f>
        <v>0</v>
      </c>
      <c r="L542" s="24">
        <f t="shared" ref="L542:X542" si="324">L543+L545</f>
        <v>0</v>
      </c>
      <c r="M542" s="24">
        <f t="shared" si="324"/>
        <v>0</v>
      </c>
      <c r="N542" s="24">
        <f t="shared" si="324"/>
        <v>0</v>
      </c>
      <c r="O542" s="24">
        <f t="shared" si="324"/>
        <v>0</v>
      </c>
      <c r="P542" s="24">
        <f t="shared" si="324"/>
        <v>0</v>
      </c>
      <c r="Q542" s="24">
        <f t="shared" si="324"/>
        <v>0</v>
      </c>
      <c r="R542" s="24">
        <f t="shared" si="324"/>
        <v>0</v>
      </c>
      <c r="S542" s="24">
        <f t="shared" si="324"/>
        <v>0</v>
      </c>
      <c r="T542" s="24">
        <f t="shared" si="324"/>
        <v>0</v>
      </c>
      <c r="U542" s="24">
        <f t="shared" si="324"/>
        <v>0</v>
      </c>
      <c r="V542" s="24">
        <f t="shared" si="324"/>
        <v>0</v>
      </c>
      <c r="W542" s="24">
        <f t="shared" si="324"/>
        <v>0</v>
      </c>
      <c r="X542" s="24">
        <f t="shared" si="324"/>
        <v>0</v>
      </c>
    </row>
    <row r="543" spans="1:24" s="25" customFormat="1" ht="36.75" hidden="1" customHeight="1">
      <c r="A543" s="20"/>
      <c r="B543" s="26" t="s">
        <v>116</v>
      </c>
      <c r="C543" s="21">
        <v>705</v>
      </c>
      <c r="D543" s="22">
        <v>9</v>
      </c>
      <c r="E543" s="27" t="s">
        <v>20</v>
      </c>
      <c r="F543" s="23">
        <v>5201800</v>
      </c>
      <c r="G543" s="21">
        <v>0</v>
      </c>
      <c r="H543" s="24">
        <f>H544</f>
        <v>287.73599999999999</v>
      </c>
      <c r="I543" s="24">
        <f>I544</f>
        <v>287.73599999999999</v>
      </c>
      <c r="J543" s="24">
        <f>J544</f>
        <v>0</v>
      </c>
      <c r="K543" s="24">
        <f>K544</f>
        <v>0</v>
      </c>
      <c r="L543" s="24">
        <f t="shared" ref="L543:X543" si="325">L544</f>
        <v>0</v>
      </c>
      <c r="M543" s="24">
        <f t="shared" si="325"/>
        <v>0</v>
      </c>
      <c r="N543" s="24">
        <f t="shared" si="325"/>
        <v>0</v>
      </c>
      <c r="O543" s="24">
        <f t="shared" si="325"/>
        <v>0</v>
      </c>
      <c r="P543" s="24">
        <f t="shared" si="325"/>
        <v>0</v>
      </c>
      <c r="Q543" s="24">
        <f t="shared" si="325"/>
        <v>0</v>
      </c>
      <c r="R543" s="24">
        <f t="shared" si="325"/>
        <v>0</v>
      </c>
      <c r="S543" s="24">
        <f t="shared" si="325"/>
        <v>0</v>
      </c>
      <c r="T543" s="24">
        <f t="shared" si="325"/>
        <v>0</v>
      </c>
      <c r="U543" s="24">
        <f t="shared" si="325"/>
        <v>0</v>
      </c>
      <c r="V543" s="24">
        <f t="shared" si="325"/>
        <v>0</v>
      </c>
      <c r="W543" s="24">
        <f t="shared" si="325"/>
        <v>0</v>
      </c>
      <c r="X543" s="24">
        <f t="shared" si="325"/>
        <v>0</v>
      </c>
    </row>
    <row r="544" spans="1:24" s="25" customFormat="1" ht="12.75" hidden="1" customHeight="1">
      <c r="A544" s="20"/>
      <c r="B544" s="30" t="s">
        <v>38</v>
      </c>
      <c r="C544" s="31">
        <v>705</v>
      </c>
      <c r="D544" s="32">
        <v>9</v>
      </c>
      <c r="E544" s="33" t="s">
        <v>20</v>
      </c>
      <c r="F544" s="34">
        <v>5201800</v>
      </c>
      <c r="G544" s="31">
        <v>1</v>
      </c>
      <c r="H544" s="35">
        <f>I544+J544</f>
        <v>287.73599999999999</v>
      </c>
      <c r="I544" s="35">
        <v>287.73599999999999</v>
      </c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</row>
    <row r="545" spans="1:24" s="25" customFormat="1" ht="72" hidden="1">
      <c r="A545" s="20"/>
      <c r="B545" s="52" t="s">
        <v>166</v>
      </c>
      <c r="C545" s="21">
        <v>705</v>
      </c>
      <c r="D545" s="22">
        <v>9</v>
      </c>
      <c r="E545" s="27" t="s">
        <v>20</v>
      </c>
      <c r="F545" s="23">
        <v>5202100</v>
      </c>
      <c r="G545" s="21">
        <v>0</v>
      </c>
      <c r="H545" s="24">
        <f>H546</f>
        <v>1671.8979999999999</v>
      </c>
      <c r="I545" s="24">
        <f>I546</f>
        <v>1671.8979999999999</v>
      </c>
      <c r="J545" s="24">
        <f>J546</f>
        <v>0</v>
      </c>
      <c r="K545" s="24">
        <f>K546</f>
        <v>0</v>
      </c>
      <c r="L545" s="24">
        <f t="shared" ref="L545:X545" si="326">L546</f>
        <v>0</v>
      </c>
      <c r="M545" s="24">
        <f t="shared" si="326"/>
        <v>0</v>
      </c>
      <c r="N545" s="24">
        <f t="shared" si="326"/>
        <v>0</v>
      </c>
      <c r="O545" s="24">
        <f t="shared" si="326"/>
        <v>0</v>
      </c>
      <c r="P545" s="24">
        <f t="shared" si="326"/>
        <v>0</v>
      </c>
      <c r="Q545" s="24">
        <f t="shared" si="326"/>
        <v>0</v>
      </c>
      <c r="R545" s="24">
        <f t="shared" si="326"/>
        <v>0</v>
      </c>
      <c r="S545" s="24">
        <f t="shared" si="326"/>
        <v>0</v>
      </c>
      <c r="T545" s="24">
        <f t="shared" si="326"/>
        <v>0</v>
      </c>
      <c r="U545" s="24">
        <f t="shared" si="326"/>
        <v>0</v>
      </c>
      <c r="V545" s="24">
        <f t="shared" si="326"/>
        <v>0</v>
      </c>
      <c r="W545" s="24">
        <f t="shared" si="326"/>
        <v>0</v>
      </c>
      <c r="X545" s="24">
        <f t="shared" si="326"/>
        <v>0</v>
      </c>
    </row>
    <row r="546" spans="1:24" s="25" customFormat="1" ht="12.75" hidden="1" customHeight="1">
      <c r="A546" s="20"/>
      <c r="B546" s="30" t="s">
        <v>38</v>
      </c>
      <c r="C546" s="31">
        <v>705</v>
      </c>
      <c r="D546" s="32">
        <v>9</v>
      </c>
      <c r="E546" s="33" t="s">
        <v>20</v>
      </c>
      <c r="F546" s="34">
        <v>5202100</v>
      </c>
      <c r="G546" s="31">
        <v>1</v>
      </c>
      <c r="H546" s="35">
        <f>I546+J546</f>
        <v>1671.8979999999999</v>
      </c>
      <c r="I546" s="35">
        <v>1671.8979999999999</v>
      </c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</row>
    <row r="547" spans="1:24" s="25" customFormat="1" ht="12.75" hidden="1" customHeight="1">
      <c r="A547" s="20"/>
      <c r="B547" s="26" t="s">
        <v>117</v>
      </c>
      <c r="C547" s="21">
        <v>705</v>
      </c>
      <c r="D547" s="22">
        <v>9</v>
      </c>
      <c r="E547" s="27" t="s">
        <v>13</v>
      </c>
      <c r="F547" s="23">
        <v>0</v>
      </c>
      <c r="G547" s="21">
        <v>0</v>
      </c>
      <c r="H547" s="24">
        <f>H548+H551+H554</f>
        <v>6581.7690000000002</v>
      </c>
      <c r="I547" s="24">
        <f>I548+I551+I554</f>
        <v>6581.7690000000002</v>
      </c>
      <c r="J547" s="24">
        <f>J548+J551+J554</f>
        <v>0</v>
      </c>
      <c r="K547" s="24">
        <f>K548+K551+K554</f>
        <v>0</v>
      </c>
      <c r="L547" s="24">
        <f t="shared" ref="L547:X547" si="327">L548+L551+L554</f>
        <v>0</v>
      </c>
      <c r="M547" s="24">
        <f t="shared" si="327"/>
        <v>0</v>
      </c>
      <c r="N547" s="24">
        <f t="shared" si="327"/>
        <v>0</v>
      </c>
      <c r="O547" s="24">
        <f t="shared" si="327"/>
        <v>0</v>
      </c>
      <c r="P547" s="24">
        <f t="shared" si="327"/>
        <v>0</v>
      </c>
      <c r="Q547" s="24">
        <f t="shared" si="327"/>
        <v>0</v>
      </c>
      <c r="R547" s="24">
        <f t="shared" si="327"/>
        <v>0</v>
      </c>
      <c r="S547" s="24">
        <f t="shared" si="327"/>
        <v>0</v>
      </c>
      <c r="T547" s="24">
        <f t="shared" si="327"/>
        <v>0</v>
      </c>
      <c r="U547" s="24">
        <f t="shared" si="327"/>
        <v>0</v>
      </c>
      <c r="V547" s="24">
        <f t="shared" si="327"/>
        <v>0</v>
      </c>
      <c r="W547" s="24">
        <f t="shared" si="327"/>
        <v>0</v>
      </c>
      <c r="X547" s="24">
        <f t="shared" si="327"/>
        <v>0</v>
      </c>
    </row>
    <row r="548" spans="1:24" s="25" customFormat="1" ht="12.75" hidden="1" customHeight="1">
      <c r="A548" s="20"/>
      <c r="B548" s="37" t="s">
        <v>118</v>
      </c>
      <c r="C548" s="21">
        <v>705</v>
      </c>
      <c r="D548" s="22">
        <v>9</v>
      </c>
      <c r="E548" s="27" t="s">
        <v>13</v>
      </c>
      <c r="F548" s="23">
        <v>4710000</v>
      </c>
      <c r="G548" s="21"/>
      <c r="H548" s="24">
        <f t="shared" ref="H548:K549" si="328">H549</f>
        <v>1900</v>
      </c>
      <c r="I548" s="24">
        <f t="shared" si="328"/>
        <v>1900</v>
      </c>
      <c r="J548" s="24">
        <f t="shared" si="328"/>
        <v>0</v>
      </c>
      <c r="K548" s="24">
        <f t="shared" si="328"/>
        <v>0</v>
      </c>
      <c r="L548" s="24">
        <f t="shared" ref="L548:X549" si="329">L549</f>
        <v>0</v>
      </c>
      <c r="M548" s="24">
        <f t="shared" si="329"/>
        <v>0</v>
      </c>
      <c r="N548" s="24">
        <f t="shared" si="329"/>
        <v>0</v>
      </c>
      <c r="O548" s="24">
        <f t="shared" si="329"/>
        <v>0</v>
      </c>
      <c r="P548" s="24">
        <f t="shared" si="329"/>
        <v>0</v>
      </c>
      <c r="Q548" s="24">
        <f t="shared" si="329"/>
        <v>0</v>
      </c>
      <c r="R548" s="24">
        <f t="shared" si="329"/>
        <v>0</v>
      </c>
      <c r="S548" s="24">
        <f t="shared" si="329"/>
        <v>0</v>
      </c>
      <c r="T548" s="24">
        <f t="shared" si="329"/>
        <v>0</v>
      </c>
      <c r="U548" s="24">
        <f t="shared" si="329"/>
        <v>0</v>
      </c>
      <c r="V548" s="24">
        <f t="shared" si="329"/>
        <v>0</v>
      </c>
      <c r="W548" s="24">
        <f t="shared" si="329"/>
        <v>0</v>
      </c>
      <c r="X548" s="24">
        <f t="shared" si="329"/>
        <v>0</v>
      </c>
    </row>
    <row r="549" spans="1:24" s="25" customFormat="1" ht="12.75" hidden="1" customHeight="1">
      <c r="A549" s="20"/>
      <c r="B549" s="26" t="s">
        <v>37</v>
      </c>
      <c r="C549" s="21">
        <v>705</v>
      </c>
      <c r="D549" s="22">
        <v>9</v>
      </c>
      <c r="E549" s="27" t="s">
        <v>13</v>
      </c>
      <c r="F549" s="23">
        <v>4719900</v>
      </c>
      <c r="G549" s="21">
        <v>0</v>
      </c>
      <c r="H549" s="24">
        <f t="shared" si="328"/>
        <v>1900</v>
      </c>
      <c r="I549" s="24">
        <f t="shared" si="328"/>
        <v>1900</v>
      </c>
      <c r="J549" s="24">
        <f t="shared" si="328"/>
        <v>0</v>
      </c>
      <c r="K549" s="24">
        <f t="shared" si="328"/>
        <v>0</v>
      </c>
      <c r="L549" s="24">
        <f t="shared" si="329"/>
        <v>0</v>
      </c>
      <c r="M549" s="24">
        <f t="shared" si="329"/>
        <v>0</v>
      </c>
      <c r="N549" s="24">
        <f t="shared" si="329"/>
        <v>0</v>
      </c>
      <c r="O549" s="24">
        <f t="shared" si="329"/>
        <v>0</v>
      </c>
      <c r="P549" s="24">
        <f t="shared" si="329"/>
        <v>0</v>
      </c>
      <c r="Q549" s="24">
        <f t="shared" si="329"/>
        <v>0</v>
      </c>
      <c r="R549" s="24">
        <f t="shared" si="329"/>
        <v>0</v>
      </c>
      <c r="S549" s="24">
        <f t="shared" si="329"/>
        <v>0</v>
      </c>
      <c r="T549" s="24">
        <f t="shared" si="329"/>
        <v>0</v>
      </c>
      <c r="U549" s="24">
        <f t="shared" si="329"/>
        <v>0</v>
      </c>
      <c r="V549" s="24">
        <f t="shared" si="329"/>
        <v>0</v>
      </c>
      <c r="W549" s="24">
        <f t="shared" si="329"/>
        <v>0</v>
      </c>
      <c r="X549" s="24">
        <f t="shared" si="329"/>
        <v>0</v>
      </c>
    </row>
    <row r="550" spans="1:24" s="25" customFormat="1" ht="12.75" hidden="1" customHeight="1">
      <c r="A550" s="20"/>
      <c r="B550" s="30" t="s">
        <v>38</v>
      </c>
      <c r="C550" s="31">
        <v>705</v>
      </c>
      <c r="D550" s="32">
        <v>9</v>
      </c>
      <c r="E550" s="33" t="s">
        <v>13</v>
      </c>
      <c r="F550" s="34">
        <v>4719900</v>
      </c>
      <c r="G550" s="31">
        <v>1</v>
      </c>
      <c r="H550" s="35">
        <f>I550+J550</f>
        <v>1900</v>
      </c>
      <c r="I550" s="35">
        <v>1900</v>
      </c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</row>
    <row r="551" spans="1:24" s="25" customFormat="1" ht="12.75" hidden="1" customHeight="1">
      <c r="A551" s="20"/>
      <c r="B551" s="37" t="s">
        <v>119</v>
      </c>
      <c r="C551" s="21">
        <v>705</v>
      </c>
      <c r="D551" s="22">
        <v>9</v>
      </c>
      <c r="E551" s="27" t="s">
        <v>13</v>
      </c>
      <c r="F551" s="23">
        <v>4780000</v>
      </c>
      <c r="G551" s="15"/>
      <c r="H551" s="24">
        <f t="shared" ref="H551:K552" si="330">H552</f>
        <v>0</v>
      </c>
      <c r="I551" s="24">
        <f t="shared" si="330"/>
        <v>0</v>
      </c>
      <c r="J551" s="24">
        <f t="shared" si="330"/>
        <v>0</v>
      </c>
      <c r="K551" s="24">
        <f t="shared" si="330"/>
        <v>0</v>
      </c>
      <c r="L551" s="24">
        <f t="shared" ref="L551:X552" si="331">L552</f>
        <v>0</v>
      </c>
      <c r="M551" s="24">
        <f t="shared" si="331"/>
        <v>0</v>
      </c>
      <c r="N551" s="24">
        <f t="shared" si="331"/>
        <v>0</v>
      </c>
      <c r="O551" s="24">
        <f t="shared" si="331"/>
        <v>0</v>
      </c>
      <c r="P551" s="24">
        <f t="shared" si="331"/>
        <v>0</v>
      </c>
      <c r="Q551" s="24">
        <f t="shared" si="331"/>
        <v>0</v>
      </c>
      <c r="R551" s="24">
        <f t="shared" si="331"/>
        <v>0</v>
      </c>
      <c r="S551" s="24">
        <f t="shared" si="331"/>
        <v>0</v>
      </c>
      <c r="T551" s="24">
        <f t="shared" si="331"/>
        <v>0</v>
      </c>
      <c r="U551" s="24">
        <f t="shared" si="331"/>
        <v>0</v>
      </c>
      <c r="V551" s="24">
        <f t="shared" si="331"/>
        <v>0</v>
      </c>
      <c r="W551" s="24">
        <f t="shared" si="331"/>
        <v>0</v>
      </c>
      <c r="X551" s="24">
        <f t="shared" si="331"/>
        <v>0</v>
      </c>
    </row>
    <row r="552" spans="1:24" s="25" customFormat="1" ht="12.75" hidden="1" customHeight="1">
      <c r="A552" s="20"/>
      <c r="B552" s="26" t="s">
        <v>37</v>
      </c>
      <c r="C552" s="21">
        <v>705</v>
      </c>
      <c r="D552" s="22">
        <v>9</v>
      </c>
      <c r="E552" s="27" t="s">
        <v>13</v>
      </c>
      <c r="F552" s="23">
        <v>4789900</v>
      </c>
      <c r="G552" s="21">
        <v>0</v>
      </c>
      <c r="H552" s="24">
        <f t="shared" si="330"/>
        <v>0</v>
      </c>
      <c r="I552" s="24">
        <f t="shared" si="330"/>
        <v>0</v>
      </c>
      <c r="J552" s="24">
        <f t="shared" si="330"/>
        <v>0</v>
      </c>
      <c r="K552" s="24">
        <f t="shared" si="330"/>
        <v>0</v>
      </c>
      <c r="L552" s="24">
        <f t="shared" si="331"/>
        <v>0</v>
      </c>
      <c r="M552" s="24">
        <f t="shared" si="331"/>
        <v>0</v>
      </c>
      <c r="N552" s="24">
        <f t="shared" si="331"/>
        <v>0</v>
      </c>
      <c r="O552" s="24">
        <f t="shared" si="331"/>
        <v>0</v>
      </c>
      <c r="P552" s="24">
        <f t="shared" si="331"/>
        <v>0</v>
      </c>
      <c r="Q552" s="24">
        <f t="shared" si="331"/>
        <v>0</v>
      </c>
      <c r="R552" s="24">
        <f t="shared" si="331"/>
        <v>0</v>
      </c>
      <c r="S552" s="24">
        <f t="shared" si="331"/>
        <v>0</v>
      </c>
      <c r="T552" s="24">
        <f t="shared" si="331"/>
        <v>0</v>
      </c>
      <c r="U552" s="24">
        <f t="shared" si="331"/>
        <v>0</v>
      </c>
      <c r="V552" s="24">
        <f t="shared" si="331"/>
        <v>0</v>
      </c>
      <c r="W552" s="24">
        <f t="shared" si="331"/>
        <v>0</v>
      </c>
      <c r="X552" s="24">
        <f t="shared" si="331"/>
        <v>0</v>
      </c>
    </row>
    <row r="553" spans="1:24" s="25" customFormat="1" ht="12.75" hidden="1" customHeight="1">
      <c r="A553" s="20"/>
      <c r="B553" s="30" t="s">
        <v>38</v>
      </c>
      <c r="C553" s="31">
        <v>705</v>
      </c>
      <c r="D553" s="32">
        <v>9</v>
      </c>
      <c r="E553" s="33" t="s">
        <v>13</v>
      </c>
      <c r="F553" s="34">
        <v>4789900</v>
      </c>
      <c r="G553" s="31">
        <v>1</v>
      </c>
      <c r="H553" s="35">
        <f>I553+J553</f>
        <v>0</v>
      </c>
      <c r="I553" s="35"/>
      <c r="J553" s="35">
        <f>SUM(K553:X553)</f>
        <v>0</v>
      </c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</row>
    <row r="554" spans="1:24" s="25" customFormat="1" ht="12.75" hidden="1" customHeight="1">
      <c r="A554" s="20"/>
      <c r="B554" s="37" t="s">
        <v>83</v>
      </c>
      <c r="C554" s="21">
        <v>705</v>
      </c>
      <c r="D554" s="22">
        <v>9</v>
      </c>
      <c r="E554" s="27" t="s">
        <v>13</v>
      </c>
      <c r="F554" s="23">
        <v>5200000</v>
      </c>
      <c r="G554" s="15"/>
      <c r="H554" s="24">
        <f>H555+H557</f>
        <v>4681.7690000000002</v>
      </c>
      <c r="I554" s="24">
        <f>I555+I557</f>
        <v>4681.7690000000002</v>
      </c>
      <c r="J554" s="24">
        <f>J555+J557</f>
        <v>0</v>
      </c>
      <c r="K554" s="24">
        <f t="shared" ref="K554:X554" si="332">K555+K557</f>
        <v>0</v>
      </c>
      <c r="L554" s="24">
        <f t="shared" si="332"/>
        <v>0</v>
      </c>
      <c r="M554" s="24">
        <f t="shared" si="332"/>
        <v>0</v>
      </c>
      <c r="N554" s="24">
        <f t="shared" si="332"/>
        <v>0</v>
      </c>
      <c r="O554" s="24">
        <f t="shared" si="332"/>
        <v>0</v>
      </c>
      <c r="P554" s="24">
        <f t="shared" si="332"/>
        <v>0</v>
      </c>
      <c r="Q554" s="24">
        <f t="shared" si="332"/>
        <v>0</v>
      </c>
      <c r="R554" s="24">
        <f t="shared" si="332"/>
        <v>0</v>
      </c>
      <c r="S554" s="24">
        <f t="shared" si="332"/>
        <v>0</v>
      </c>
      <c r="T554" s="24">
        <f t="shared" si="332"/>
        <v>0</v>
      </c>
      <c r="U554" s="24">
        <f t="shared" si="332"/>
        <v>0</v>
      </c>
      <c r="V554" s="24">
        <f t="shared" si="332"/>
        <v>0</v>
      </c>
      <c r="W554" s="24">
        <f t="shared" si="332"/>
        <v>0</v>
      </c>
      <c r="X554" s="24">
        <f t="shared" si="332"/>
        <v>0</v>
      </c>
    </row>
    <row r="555" spans="1:24" s="25" customFormat="1" ht="38.25" hidden="1" customHeight="1">
      <c r="A555" s="20"/>
      <c r="B555" s="26" t="s">
        <v>116</v>
      </c>
      <c r="C555" s="21">
        <v>705</v>
      </c>
      <c r="D555" s="22">
        <v>9</v>
      </c>
      <c r="E555" s="27" t="s">
        <v>13</v>
      </c>
      <c r="F555" s="23">
        <v>5201800</v>
      </c>
      <c r="G555" s="21">
        <v>0</v>
      </c>
      <c r="H555" s="24">
        <f>H556</f>
        <v>1725.7</v>
      </c>
      <c r="I555" s="24">
        <f>I556</f>
        <v>1725.7</v>
      </c>
      <c r="J555" s="24">
        <f>J556</f>
        <v>0</v>
      </c>
      <c r="K555" s="24">
        <f>K556</f>
        <v>0</v>
      </c>
      <c r="L555" s="24">
        <f t="shared" ref="L555:X555" si="333">L556</f>
        <v>0</v>
      </c>
      <c r="M555" s="24">
        <f t="shared" si="333"/>
        <v>0</v>
      </c>
      <c r="N555" s="24">
        <f t="shared" si="333"/>
        <v>0</v>
      </c>
      <c r="O555" s="24">
        <f t="shared" si="333"/>
        <v>0</v>
      </c>
      <c r="P555" s="24">
        <f t="shared" si="333"/>
        <v>0</v>
      </c>
      <c r="Q555" s="24">
        <f t="shared" si="333"/>
        <v>0</v>
      </c>
      <c r="R555" s="24">
        <f t="shared" si="333"/>
        <v>0</v>
      </c>
      <c r="S555" s="24">
        <f t="shared" si="333"/>
        <v>0</v>
      </c>
      <c r="T555" s="24">
        <f t="shared" si="333"/>
        <v>0</v>
      </c>
      <c r="U555" s="24">
        <f t="shared" si="333"/>
        <v>0</v>
      </c>
      <c r="V555" s="24">
        <f t="shared" si="333"/>
        <v>0</v>
      </c>
      <c r="W555" s="24">
        <f t="shared" si="333"/>
        <v>0</v>
      </c>
      <c r="X555" s="24">
        <f t="shared" si="333"/>
        <v>0</v>
      </c>
    </row>
    <row r="556" spans="1:24" s="25" customFormat="1" ht="12.75" hidden="1" customHeight="1">
      <c r="A556" s="20"/>
      <c r="B556" s="30" t="s">
        <v>38</v>
      </c>
      <c r="C556" s="31">
        <v>705</v>
      </c>
      <c r="D556" s="32">
        <v>9</v>
      </c>
      <c r="E556" s="33" t="s">
        <v>13</v>
      </c>
      <c r="F556" s="34">
        <v>5201800</v>
      </c>
      <c r="G556" s="31">
        <v>1</v>
      </c>
      <c r="H556" s="35">
        <f>I556+J556</f>
        <v>1725.7</v>
      </c>
      <c r="I556" s="35">
        <v>1725.7</v>
      </c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</row>
    <row r="557" spans="1:24" s="25" customFormat="1" ht="72" hidden="1">
      <c r="A557" s="20"/>
      <c r="B557" s="52" t="s">
        <v>166</v>
      </c>
      <c r="C557" s="21">
        <v>705</v>
      </c>
      <c r="D557" s="22">
        <v>9</v>
      </c>
      <c r="E557" s="27" t="s">
        <v>20</v>
      </c>
      <c r="F557" s="23">
        <v>5202100</v>
      </c>
      <c r="G557" s="21">
        <v>0</v>
      </c>
      <c r="H557" s="24">
        <f>H558</f>
        <v>2956.069</v>
      </c>
      <c r="I557" s="24">
        <f>I558</f>
        <v>2956.069</v>
      </c>
      <c r="J557" s="24">
        <f>J558</f>
        <v>0</v>
      </c>
      <c r="K557" s="24">
        <f>K558</f>
        <v>0</v>
      </c>
      <c r="L557" s="24">
        <f t="shared" ref="L557:X557" si="334">L558</f>
        <v>0</v>
      </c>
      <c r="M557" s="24">
        <f t="shared" si="334"/>
        <v>0</v>
      </c>
      <c r="N557" s="24">
        <f t="shared" si="334"/>
        <v>0</v>
      </c>
      <c r="O557" s="24">
        <f t="shared" si="334"/>
        <v>0</v>
      </c>
      <c r="P557" s="24">
        <f t="shared" si="334"/>
        <v>0</v>
      </c>
      <c r="Q557" s="24">
        <f t="shared" si="334"/>
        <v>0</v>
      </c>
      <c r="R557" s="24">
        <f t="shared" si="334"/>
        <v>0</v>
      </c>
      <c r="S557" s="24">
        <f t="shared" si="334"/>
        <v>0</v>
      </c>
      <c r="T557" s="24">
        <f t="shared" si="334"/>
        <v>0</v>
      </c>
      <c r="U557" s="24">
        <f t="shared" si="334"/>
        <v>0</v>
      </c>
      <c r="V557" s="24">
        <f t="shared" si="334"/>
        <v>0</v>
      </c>
      <c r="W557" s="24">
        <f t="shared" si="334"/>
        <v>0</v>
      </c>
      <c r="X557" s="24">
        <f t="shared" si="334"/>
        <v>0</v>
      </c>
    </row>
    <row r="558" spans="1:24" s="25" customFormat="1" ht="12.75" hidden="1" customHeight="1">
      <c r="A558" s="20"/>
      <c r="B558" s="30" t="s">
        <v>38</v>
      </c>
      <c r="C558" s="31">
        <v>705</v>
      </c>
      <c r="D558" s="32">
        <v>9</v>
      </c>
      <c r="E558" s="33" t="s">
        <v>20</v>
      </c>
      <c r="F558" s="34">
        <v>5202100</v>
      </c>
      <c r="G558" s="31">
        <v>1</v>
      </c>
      <c r="H558" s="35">
        <f>I558+J558</f>
        <v>2956.069</v>
      </c>
      <c r="I558" s="35">
        <v>2956.069</v>
      </c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</row>
    <row r="559" spans="1:24" s="25" customFormat="1" ht="12.75" hidden="1" customHeight="1">
      <c r="A559" s="20"/>
      <c r="B559" s="26" t="s">
        <v>120</v>
      </c>
      <c r="C559" s="21">
        <v>705</v>
      </c>
      <c r="D559" s="22">
        <v>9</v>
      </c>
      <c r="E559" s="27" t="s">
        <v>30</v>
      </c>
      <c r="F559" s="23">
        <v>0</v>
      </c>
      <c r="G559" s="21">
        <v>0</v>
      </c>
      <c r="H559" s="24">
        <f t="shared" ref="H559:X561" si="335">H560</f>
        <v>0</v>
      </c>
      <c r="I559" s="24">
        <f t="shared" si="335"/>
        <v>0</v>
      </c>
      <c r="J559" s="24">
        <f t="shared" si="335"/>
        <v>0</v>
      </c>
      <c r="K559" s="24">
        <f t="shared" si="335"/>
        <v>0</v>
      </c>
      <c r="L559" s="24">
        <f t="shared" si="335"/>
        <v>0</v>
      </c>
      <c r="M559" s="24">
        <f t="shared" si="335"/>
        <v>0</v>
      </c>
      <c r="N559" s="24">
        <f t="shared" si="335"/>
        <v>0</v>
      </c>
      <c r="O559" s="24">
        <f t="shared" si="335"/>
        <v>0</v>
      </c>
      <c r="P559" s="24">
        <f t="shared" si="335"/>
        <v>0</v>
      </c>
      <c r="Q559" s="24">
        <f t="shared" si="335"/>
        <v>0</v>
      </c>
      <c r="R559" s="24">
        <f t="shared" si="335"/>
        <v>0</v>
      </c>
      <c r="S559" s="24">
        <f t="shared" si="335"/>
        <v>0</v>
      </c>
      <c r="T559" s="24">
        <f t="shared" si="335"/>
        <v>0</v>
      </c>
      <c r="U559" s="24">
        <f t="shared" si="335"/>
        <v>0</v>
      </c>
      <c r="V559" s="24">
        <f t="shared" si="335"/>
        <v>0</v>
      </c>
      <c r="W559" s="24">
        <f t="shared" si="335"/>
        <v>0</v>
      </c>
      <c r="X559" s="24">
        <f t="shared" si="335"/>
        <v>0</v>
      </c>
    </row>
    <row r="560" spans="1:24" s="25" customFormat="1" hidden="1">
      <c r="A560" s="20"/>
      <c r="B560" s="37" t="s">
        <v>115</v>
      </c>
      <c r="C560" s="21">
        <v>705</v>
      </c>
      <c r="D560" s="22">
        <v>9</v>
      </c>
      <c r="E560" s="27" t="s">
        <v>30</v>
      </c>
      <c r="F560" s="23">
        <v>4700000</v>
      </c>
      <c r="G560" s="21"/>
      <c r="H560" s="24">
        <f t="shared" si="335"/>
        <v>0</v>
      </c>
      <c r="I560" s="24">
        <f t="shared" si="335"/>
        <v>0</v>
      </c>
      <c r="J560" s="24">
        <f t="shared" si="335"/>
        <v>0</v>
      </c>
      <c r="K560" s="24">
        <f t="shared" si="335"/>
        <v>0</v>
      </c>
      <c r="L560" s="24">
        <f t="shared" si="335"/>
        <v>0</v>
      </c>
      <c r="M560" s="24">
        <f t="shared" si="335"/>
        <v>0</v>
      </c>
      <c r="N560" s="24">
        <f t="shared" si="335"/>
        <v>0</v>
      </c>
      <c r="O560" s="24">
        <f t="shared" si="335"/>
        <v>0</v>
      </c>
      <c r="P560" s="24">
        <f t="shared" si="335"/>
        <v>0</v>
      </c>
      <c r="Q560" s="24">
        <f t="shared" si="335"/>
        <v>0</v>
      </c>
      <c r="R560" s="24">
        <f t="shared" si="335"/>
        <v>0</v>
      </c>
      <c r="S560" s="24">
        <f t="shared" si="335"/>
        <v>0</v>
      </c>
      <c r="T560" s="24">
        <f t="shared" si="335"/>
        <v>0</v>
      </c>
      <c r="U560" s="24">
        <f t="shared" si="335"/>
        <v>0</v>
      </c>
      <c r="V560" s="24">
        <f t="shared" si="335"/>
        <v>0</v>
      </c>
      <c r="W560" s="24">
        <f t="shared" si="335"/>
        <v>0</v>
      </c>
      <c r="X560" s="24">
        <f t="shared" si="335"/>
        <v>0</v>
      </c>
    </row>
    <row r="561" spans="1:24" s="25" customFormat="1" ht="12.75" hidden="1" customHeight="1">
      <c r="A561" s="20"/>
      <c r="B561" s="26" t="s">
        <v>37</v>
      </c>
      <c r="C561" s="21">
        <v>705</v>
      </c>
      <c r="D561" s="22">
        <v>9</v>
      </c>
      <c r="E561" s="27" t="s">
        <v>30</v>
      </c>
      <c r="F561" s="23">
        <v>4709900</v>
      </c>
      <c r="G561" s="21">
        <v>0</v>
      </c>
      <c r="H561" s="24">
        <f t="shared" si="335"/>
        <v>0</v>
      </c>
      <c r="I561" s="24">
        <f t="shared" si="335"/>
        <v>0</v>
      </c>
      <c r="J561" s="24">
        <f t="shared" si="335"/>
        <v>0</v>
      </c>
      <c r="K561" s="24">
        <f t="shared" si="335"/>
        <v>0</v>
      </c>
      <c r="L561" s="24">
        <f t="shared" si="335"/>
        <v>0</v>
      </c>
      <c r="M561" s="24">
        <f t="shared" si="335"/>
        <v>0</v>
      </c>
      <c r="N561" s="24">
        <f t="shared" si="335"/>
        <v>0</v>
      </c>
      <c r="O561" s="24">
        <f t="shared" si="335"/>
        <v>0</v>
      </c>
      <c r="P561" s="24">
        <f t="shared" si="335"/>
        <v>0</v>
      </c>
      <c r="Q561" s="24">
        <f t="shared" si="335"/>
        <v>0</v>
      </c>
      <c r="R561" s="24">
        <f t="shared" si="335"/>
        <v>0</v>
      </c>
      <c r="S561" s="24">
        <f t="shared" si="335"/>
        <v>0</v>
      </c>
      <c r="T561" s="24">
        <f t="shared" si="335"/>
        <v>0</v>
      </c>
      <c r="U561" s="24">
        <f t="shared" si="335"/>
        <v>0</v>
      </c>
      <c r="V561" s="24">
        <f t="shared" si="335"/>
        <v>0</v>
      </c>
      <c r="W561" s="24">
        <f t="shared" si="335"/>
        <v>0</v>
      </c>
      <c r="X561" s="24">
        <f t="shared" si="335"/>
        <v>0</v>
      </c>
    </row>
    <row r="562" spans="1:24" s="25" customFormat="1" ht="12.75" hidden="1" customHeight="1">
      <c r="A562" s="20"/>
      <c r="B562" s="30" t="s">
        <v>38</v>
      </c>
      <c r="C562" s="31">
        <v>705</v>
      </c>
      <c r="D562" s="32">
        <v>9</v>
      </c>
      <c r="E562" s="33" t="s">
        <v>30</v>
      </c>
      <c r="F562" s="34">
        <v>4709900</v>
      </c>
      <c r="G562" s="31">
        <v>1</v>
      </c>
      <c r="H562" s="35">
        <f>I562+J562</f>
        <v>0</v>
      </c>
      <c r="I562" s="35"/>
      <c r="J562" s="35">
        <f>SUM(K562:X562)</f>
        <v>0</v>
      </c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</row>
    <row r="563" spans="1:24" s="25" customFormat="1" ht="24.75" hidden="1" customHeight="1">
      <c r="A563" s="20"/>
      <c r="B563" s="26" t="s">
        <v>121</v>
      </c>
      <c r="C563" s="21">
        <v>705</v>
      </c>
      <c r="D563" s="22">
        <v>9</v>
      </c>
      <c r="E563" s="27" t="s">
        <v>122</v>
      </c>
      <c r="F563" s="23">
        <v>0</v>
      </c>
      <c r="G563" s="21">
        <v>0</v>
      </c>
      <c r="H563" s="24">
        <f t="shared" ref="H563:X565" si="336">H564</f>
        <v>0</v>
      </c>
      <c r="I563" s="24">
        <f t="shared" si="336"/>
        <v>0</v>
      </c>
      <c r="J563" s="24">
        <f t="shared" si="336"/>
        <v>0</v>
      </c>
      <c r="K563" s="24">
        <f t="shared" si="336"/>
        <v>0</v>
      </c>
      <c r="L563" s="24">
        <f t="shared" si="336"/>
        <v>0</v>
      </c>
      <c r="M563" s="24">
        <f t="shared" si="336"/>
        <v>0</v>
      </c>
      <c r="N563" s="24">
        <f t="shared" si="336"/>
        <v>0</v>
      </c>
      <c r="O563" s="24">
        <f t="shared" si="336"/>
        <v>0</v>
      </c>
      <c r="P563" s="24">
        <f t="shared" si="336"/>
        <v>0</v>
      </c>
      <c r="Q563" s="24">
        <f t="shared" si="336"/>
        <v>0</v>
      </c>
      <c r="R563" s="24">
        <f t="shared" si="336"/>
        <v>0</v>
      </c>
      <c r="S563" s="24">
        <f t="shared" si="336"/>
        <v>0</v>
      </c>
      <c r="T563" s="24">
        <f t="shared" si="336"/>
        <v>0</v>
      </c>
      <c r="U563" s="24">
        <f t="shared" si="336"/>
        <v>0</v>
      </c>
      <c r="V563" s="24">
        <f t="shared" si="336"/>
        <v>0</v>
      </c>
      <c r="W563" s="24">
        <f t="shared" si="336"/>
        <v>0</v>
      </c>
      <c r="X563" s="24">
        <f t="shared" si="336"/>
        <v>0</v>
      </c>
    </row>
    <row r="564" spans="1:24" s="25" customFormat="1" ht="24.75" hidden="1" customHeight="1">
      <c r="A564" s="20"/>
      <c r="B564" s="37" t="s">
        <v>95</v>
      </c>
      <c r="C564" s="21">
        <v>705</v>
      </c>
      <c r="D564" s="22">
        <v>9</v>
      </c>
      <c r="E564" s="27" t="s">
        <v>122</v>
      </c>
      <c r="F564" s="23">
        <v>4520000</v>
      </c>
      <c r="G564" s="21"/>
      <c r="H564" s="24">
        <f t="shared" si="336"/>
        <v>0</v>
      </c>
      <c r="I564" s="24">
        <f t="shared" si="336"/>
        <v>0</v>
      </c>
      <c r="J564" s="24">
        <f t="shared" si="336"/>
        <v>0</v>
      </c>
      <c r="K564" s="24">
        <f t="shared" si="336"/>
        <v>0</v>
      </c>
      <c r="L564" s="24">
        <f t="shared" si="336"/>
        <v>0</v>
      </c>
      <c r="M564" s="24">
        <f t="shared" si="336"/>
        <v>0</v>
      </c>
      <c r="N564" s="24">
        <f t="shared" si="336"/>
        <v>0</v>
      </c>
      <c r="O564" s="24">
        <f t="shared" si="336"/>
        <v>0</v>
      </c>
      <c r="P564" s="24">
        <f t="shared" si="336"/>
        <v>0</v>
      </c>
      <c r="Q564" s="24">
        <f t="shared" si="336"/>
        <v>0</v>
      </c>
      <c r="R564" s="24">
        <f t="shared" si="336"/>
        <v>0</v>
      </c>
      <c r="S564" s="24">
        <f t="shared" si="336"/>
        <v>0</v>
      </c>
      <c r="T564" s="24">
        <f t="shared" si="336"/>
        <v>0</v>
      </c>
      <c r="U564" s="24">
        <f t="shared" si="336"/>
        <v>0</v>
      </c>
      <c r="V564" s="24">
        <f t="shared" si="336"/>
        <v>0</v>
      </c>
      <c r="W564" s="24">
        <f t="shared" si="336"/>
        <v>0</v>
      </c>
      <c r="X564" s="24">
        <f t="shared" si="336"/>
        <v>0</v>
      </c>
    </row>
    <row r="565" spans="1:24" s="25" customFormat="1" ht="12.75" hidden="1" customHeight="1">
      <c r="A565" s="20"/>
      <c r="B565" s="26" t="s">
        <v>37</v>
      </c>
      <c r="C565" s="21">
        <v>705</v>
      </c>
      <c r="D565" s="22">
        <v>9</v>
      </c>
      <c r="E565" s="27" t="s">
        <v>122</v>
      </c>
      <c r="F565" s="23">
        <v>4529900</v>
      </c>
      <c r="G565" s="21">
        <v>0</v>
      </c>
      <c r="H565" s="24">
        <f t="shared" si="336"/>
        <v>0</v>
      </c>
      <c r="I565" s="24">
        <f t="shared" si="336"/>
        <v>0</v>
      </c>
      <c r="J565" s="24">
        <f t="shared" si="336"/>
        <v>0</v>
      </c>
      <c r="K565" s="24">
        <f t="shared" si="336"/>
        <v>0</v>
      </c>
      <c r="L565" s="24">
        <f t="shared" si="336"/>
        <v>0</v>
      </c>
      <c r="M565" s="24">
        <f t="shared" si="336"/>
        <v>0</v>
      </c>
      <c r="N565" s="24">
        <f t="shared" si="336"/>
        <v>0</v>
      </c>
      <c r="O565" s="24">
        <f t="shared" si="336"/>
        <v>0</v>
      </c>
      <c r="P565" s="24">
        <f t="shared" si="336"/>
        <v>0</v>
      </c>
      <c r="Q565" s="24">
        <f t="shared" si="336"/>
        <v>0</v>
      </c>
      <c r="R565" s="24">
        <f t="shared" si="336"/>
        <v>0</v>
      </c>
      <c r="S565" s="24">
        <f t="shared" si="336"/>
        <v>0</v>
      </c>
      <c r="T565" s="24">
        <f t="shared" si="336"/>
        <v>0</v>
      </c>
      <c r="U565" s="24">
        <f t="shared" si="336"/>
        <v>0</v>
      </c>
      <c r="V565" s="24">
        <f t="shared" si="336"/>
        <v>0</v>
      </c>
      <c r="W565" s="24">
        <f t="shared" si="336"/>
        <v>0</v>
      </c>
      <c r="X565" s="24">
        <f t="shared" si="336"/>
        <v>0</v>
      </c>
    </row>
    <row r="566" spans="1:24" s="25" customFormat="1" ht="12.75" hidden="1" customHeight="1">
      <c r="A566" s="20"/>
      <c r="B566" s="30" t="s">
        <v>38</v>
      </c>
      <c r="C566" s="31">
        <v>705</v>
      </c>
      <c r="D566" s="32">
        <v>9</v>
      </c>
      <c r="E566" s="33" t="s">
        <v>122</v>
      </c>
      <c r="F566" s="34">
        <v>4529900</v>
      </c>
      <c r="G566" s="31">
        <v>1</v>
      </c>
      <c r="H566" s="35">
        <f>I566+J566</f>
        <v>0</v>
      </c>
      <c r="I566" s="35"/>
      <c r="J566" s="35">
        <f>SUM(K566:X566)</f>
        <v>0</v>
      </c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</row>
    <row r="567" spans="1:24" s="25" customFormat="1" ht="12.75" hidden="1" customHeight="1">
      <c r="A567" s="20"/>
      <c r="B567" s="38"/>
      <c r="C567" s="31"/>
      <c r="D567" s="32"/>
      <c r="E567" s="39"/>
      <c r="F567" s="34"/>
      <c r="G567" s="31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s="25" customFormat="1" ht="27" hidden="1" customHeight="1">
      <c r="A568" s="20"/>
      <c r="B568" s="75" t="s">
        <v>123</v>
      </c>
      <c r="C568" s="70">
        <v>706</v>
      </c>
      <c r="D568" s="71">
        <v>0</v>
      </c>
      <c r="E568" s="72">
        <v>0</v>
      </c>
      <c r="F568" s="73">
        <v>0</v>
      </c>
      <c r="G568" s="70">
        <v>0</v>
      </c>
      <c r="H568" s="74">
        <f t="shared" ref="H568:X572" si="337">H569</f>
        <v>18605.13</v>
      </c>
      <c r="I568" s="74">
        <f t="shared" si="337"/>
        <v>18605.13</v>
      </c>
      <c r="J568" s="74">
        <f t="shared" si="337"/>
        <v>0</v>
      </c>
      <c r="K568" s="51">
        <f t="shared" si="337"/>
        <v>0</v>
      </c>
      <c r="L568" s="51">
        <f t="shared" si="337"/>
        <v>0</v>
      </c>
      <c r="M568" s="51">
        <f t="shared" si="337"/>
        <v>0</v>
      </c>
      <c r="N568" s="51">
        <f t="shared" si="337"/>
        <v>0</v>
      </c>
      <c r="O568" s="51">
        <f t="shared" si="337"/>
        <v>0</v>
      </c>
      <c r="P568" s="51">
        <f t="shared" si="337"/>
        <v>0</v>
      </c>
      <c r="Q568" s="51">
        <f t="shared" si="337"/>
        <v>0</v>
      </c>
      <c r="R568" s="51">
        <f t="shared" si="337"/>
        <v>0</v>
      </c>
      <c r="S568" s="51">
        <f t="shared" si="337"/>
        <v>0</v>
      </c>
      <c r="T568" s="51">
        <f t="shared" si="337"/>
        <v>0</v>
      </c>
      <c r="U568" s="51">
        <f t="shared" si="337"/>
        <v>0</v>
      </c>
      <c r="V568" s="51">
        <f t="shared" si="337"/>
        <v>0</v>
      </c>
      <c r="W568" s="51">
        <f t="shared" si="337"/>
        <v>0</v>
      </c>
      <c r="X568" s="51">
        <f t="shared" si="337"/>
        <v>0</v>
      </c>
    </row>
    <row r="569" spans="1:24" s="40" customFormat="1" ht="12.75" hidden="1" customHeight="1">
      <c r="A569" s="20"/>
      <c r="B569" s="62" t="s">
        <v>43</v>
      </c>
      <c r="C569" s="63">
        <v>706</v>
      </c>
      <c r="D569" s="64">
        <v>10</v>
      </c>
      <c r="E569" s="65">
        <v>0</v>
      </c>
      <c r="F569" s="66">
        <v>0</v>
      </c>
      <c r="G569" s="63">
        <v>0</v>
      </c>
      <c r="H569" s="67">
        <f t="shared" si="337"/>
        <v>18605.13</v>
      </c>
      <c r="I569" s="67">
        <f t="shared" si="337"/>
        <v>18605.13</v>
      </c>
      <c r="J569" s="67">
        <f t="shared" si="337"/>
        <v>0</v>
      </c>
      <c r="K569" s="24">
        <f t="shared" si="337"/>
        <v>0</v>
      </c>
      <c r="L569" s="24">
        <f t="shared" si="337"/>
        <v>0</v>
      </c>
      <c r="M569" s="24">
        <f t="shared" si="337"/>
        <v>0</v>
      </c>
      <c r="N569" s="24">
        <f t="shared" si="337"/>
        <v>0</v>
      </c>
      <c r="O569" s="24">
        <f t="shared" si="337"/>
        <v>0</v>
      </c>
      <c r="P569" s="24">
        <f t="shared" si="337"/>
        <v>0</v>
      </c>
      <c r="Q569" s="24">
        <f t="shared" si="337"/>
        <v>0</v>
      </c>
      <c r="R569" s="24">
        <f t="shared" si="337"/>
        <v>0</v>
      </c>
      <c r="S569" s="24">
        <f t="shared" si="337"/>
        <v>0</v>
      </c>
      <c r="T569" s="24">
        <f t="shared" si="337"/>
        <v>0</v>
      </c>
      <c r="U569" s="24">
        <f t="shared" si="337"/>
        <v>0</v>
      </c>
      <c r="V569" s="24">
        <f t="shared" si="337"/>
        <v>0</v>
      </c>
      <c r="W569" s="24">
        <f t="shared" si="337"/>
        <v>0</v>
      </c>
      <c r="X569" s="24">
        <f t="shared" si="337"/>
        <v>0</v>
      </c>
    </row>
    <row r="570" spans="1:24" s="25" customFormat="1" ht="12.75" hidden="1" customHeight="1">
      <c r="A570" s="20"/>
      <c r="B570" s="26" t="s">
        <v>124</v>
      </c>
      <c r="C570" s="21">
        <v>706</v>
      </c>
      <c r="D570" s="22">
        <v>10</v>
      </c>
      <c r="E570" s="27" t="s">
        <v>13</v>
      </c>
      <c r="F570" s="23">
        <v>0</v>
      </c>
      <c r="G570" s="21">
        <v>0</v>
      </c>
      <c r="H570" s="24">
        <f t="shared" si="337"/>
        <v>18605.13</v>
      </c>
      <c r="I570" s="24">
        <f t="shared" si="337"/>
        <v>18605.13</v>
      </c>
      <c r="J570" s="24">
        <f t="shared" si="337"/>
        <v>0</v>
      </c>
      <c r="K570" s="24">
        <f t="shared" si="337"/>
        <v>0</v>
      </c>
      <c r="L570" s="24">
        <f t="shared" si="337"/>
        <v>0</v>
      </c>
      <c r="M570" s="24">
        <f t="shared" si="337"/>
        <v>0</v>
      </c>
      <c r="N570" s="24">
        <f t="shared" si="337"/>
        <v>0</v>
      </c>
      <c r="O570" s="24">
        <f t="shared" si="337"/>
        <v>0</v>
      </c>
      <c r="P570" s="24">
        <f t="shared" si="337"/>
        <v>0</v>
      </c>
      <c r="Q570" s="24">
        <f t="shared" si="337"/>
        <v>0</v>
      </c>
      <c r="R570" s="24">
        <f t="shared" si="337"/>
        <v>0</v>
      </c>
      <c r="S570" s="24">
        <f t="shared" si="337"/>
        <v>0</v>
      </c>
      <c r="T570" s="24">
        <f t="shared" si="337"/>
        <v>0</v>
      </c>
      <c r="U570" s="24">
        <f t="shared" si="337"/>
        <v>0</v>
      </c>
      <c r="V570" s="24">
        <f t="shared" si="337"/>
        <v>0</v>
      </c>
      <c r="W570" s="24">
        <f t="shared" si="337"/>
        <v>0</v>
      </c>
      <c r="X570" s="24">
        <f t="shared" si="337"/>
        <v>0</v>
      </c>
    </row>
    <row r="571" spans="1:24" s="25" customFormat="1" ht="12.75" hidden="1" customHeight="1">
      <c r="A571" s="20"/>
      <c r="B571" s="37" t="s">
        <v>125</v>
      </c>
      <c r="C571" s="21">
        <v>706</v>
      </c>
      <c r="D571" s="22">
        <v>10</v>
      </c>
      <c r="E571" s="27" t="s">
        <v>13</v>
      </c>
      <c r="F571" s="23">
        <v>5070000</v>
      </c>
      <c r="G571" s="21"/>
      <c r="H571" s="24">
        <f t="shared" si="337"/>
        <v>18605.13</v>
      </c>
      <c r="I571" s="24">
        <f t="shared" si="337"/>
        <v>18605.13</v>
      </c>
      <c r="J571" s="24">
        <f t="shared" si="337"/>
        <v>0</v>
      </c>
      <c r="K571" s="24">
        <f t="shared" si="337"/>
        <v>0</v>
      </c>
      <c r="L571" s="24">
        <f t="shared" si="337"/>
        <v>0</v>
      </c>
      <c r="M571" s="24">
        <f t="shared" si="337"/>
        <v>0</v>
      </c>
      <c r="N571" s="24">
        <f t="shared" si="337"/>
        <v>0</v>
      </c>
      <c r="O571" s="24">
        <f t="shared" si="337"/>
        <v>0</v>
      </c>
      <c r="P571" s="24">
        <f t="shared" si="337"/>
        <v>0</v>
      </c>
      <c r="Q571" s="24">
        <f t="shared" si="337"/>
        <v>0</v>
      </c>
      <c r="R571" s="24">
        <f t="shared" si="337"/>
        <v>0</v>
      </c>
      <c r="S571" s="24">
        <f t="shared" si="337"/>
        <v>0</v>
      </c>
      <c r="T571" s="24">
        <f t="shared" si="337"/>
        <v>0</v>
      </c>
      <c r="U571" s="24">
        <f t="shared" si="337"/>
        <v>0</v>
      </c>
      <c r="V571" s="24">
        <f t="shared" si="337"/>
        <v>0</v>
      </c>
      <c r="W571" s="24">
        <f t="shared" si="337"/>
        <v>0</v>
      </c>
      <c r="X571" s="24">
        <f t="shared" si="337"/>
        <v>0</v>
      </c>
    </row>
    <row r="572" spans="1:24" s="25" customFormat="1" ht="12.75" hidden="1" customHeight="1">
      <c r="A572" s="20"/>
      <c r="B572" s="26" t="s">
        <v>37</v>
      </c>
      <c r="C572" s="21">
        <v>706</v>
      </c>
      <c r="D572" s="22">
        <v>10</v>
      </c>
      <c r="E572" s="27" t="s">
        <v>13</v>
      </c>
      <c r="F572" s="23">
        <v>5079900</v>
      </c>
      <c r="G572" s="21">
        <v>0</v>
      </c>
      <c r="H572" s="24">
        <f t="shared" si="337"/>
        <v>18605.13</v>
      </c>
      <c r="I572" s="24">
        <f t="shared" si="337"/>
        <v>18605.13</v>
      </c>
      <c r="J572" s="24">
        <f t="shared" si="337"/>
        <v>0</v>
      </c>
      <c r="K572" s="24">
        <f t="shared" si="337"/>
        <v>0</v>
      </c>
      <c r="L572" s="24">
        <f t="shared" si="337"/>
        <v>0</v>
      </c>
      <c r="M572" s="24">
        <f t="shared" si="337"/>
        <v>0</v>
      </c>
      <c r="N572" s="24">
        <f t="shared" si="337"/>
        <v>0</v>
      </c>
      <c r="O572" s="24">
        <f t="shared" si="337"/>
        <v>0</v>
      </c>
      <c r="P572" s="24">
        <f t="shared" si="337"/>
        <v>0</v>
      </c>
      <c r="Q572" s="24">
        <f t="shared" si="337"/>
        <v>0</v>
      </c>
      <c r="R572" s="24">
        <f t="shared" si="337"/>
        <v>0</v>
      </c>
      <c r="S572" s="24">
        <f t="shared" si="337"/>
        <v>0</v>
      </c>
      <c r="T572" s="24">
        <f t="shared" si="337"/>
        <v>0</v>
      </c>
      <c r="U572" s="24">
        <f t="shared" si="337"/>
        <v>0</v>
      </c>
      <c r="V572" s="24">
        <f t="shared" si="337"/>
        <v>0</v>
      </c>
      <c r="W572" s="24">
        <f t="shared" si="337"/>
        <v>0</v>
      </c>
      <c r="X572" s="24">
        <f t="shared" si="337"/>
        <v>0</v>
      </c>
    </row>
    <row r="573" spans="1:24" s="25" customFormat="1" ht="12.75" hidden="1" customHeight="1">
      <c r="A573" s="20"/>
      <c r="B573" s="30" t="s">
        <v>38</v>
      </c>
      <c r="C573" s="31">
        <v>706</v>
      </c>
      <c r="D573" s="32">
        <v>10</v>
      </c>
      <c r="E573" s="33" t="s">
        <v>13</v>
      </c>
      <c r="F573" s="34">
        <v>5079900</v>
      </c>
      <c r="G573" s="31">
        <v>1</v>
      </c>
      <c r="H573" s="35">
        <f>I573+J573</f>
        <v>18605.13</v>
      </c>
      <c r="I573" s="35">
        <v>18605.13</v>
      </c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</row>
    <row r="574" spans="1:24" s="25" customFormat="1" ht="12.75" hidden="1" customHeight="1">
      <c r="A574" s="20"/>
      <c r="B574" s="38"/>
      <c r="C574" s="31"/>
      <c r="D574" s="32"/>
      <c r="E574" s="39"/>
      <c r="F574" s="34"/>
      <c r="G574" s="31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s="25" customFormat="1" ht="12.75" hidden="1" customHeight="1">
      <c r="A575" s="20"/>
      <c r="B575" s="75" t="s">
        <v>126</v>
      </c>
      <c r="C575" s="70">
        <v>707</v>
      </c>
      <c r="D575" s="71">
        <v>0</v>
      </c>
      <c r="E575" s="72">
        <v>0</v>
      </c>
      <c r="F575" s="73">
        <v>0</v>
      </c>
      <c r="G575" s="70">
        <v>0</v>
      </c>
      <c r="H575" s="74">
        <f>H576</f>
        <v>72401.534000000014</v>
      </c>
      <c r="I575" s="74">
        <f>I576</f>
        <v>72401.534000000014</v>
      </c>
      <c r="J575" s="74">
        <f>J576</f>
        <v>0</v>
      </c>
      <c r="K575" s="51">
        <f>K576</f>
        <v>0</v>
      </c>
      <c r="L575" s="51">
        <f t="shared" ref="L575:X575" si="338">L576</f>
        <v>0</v>
      </c>
      <c r="M575" s="51">
        <f t="shared" si="338"/>
        <v>0</v>
      </c>
      <c r="N575" s="51">
        <f t="shared" si="338"/>
        <v>0</v>
      </c>
      <c r="O575" s="51">
        <f t="shared" si="338"/>
        <v>0</v>
      </c>
      <c r="P575" s="51">
        <f t="shared" si="338"/>
        <v>0</v>
      </c>
      <c r="Q575" s="51">
        <f t="shared" si="338"/>
        <v>0</v>
      </c>
      <c r="R575" s="51">
        <f t="shared" si="338"/>
        <v>0</v>
      </c>
      <c r="S575" s="51">
        <f t="shared" si="338"/>
        <v>0</v>
      </c>
      <c r="T575" s="51">
        <f t="shared" si="338"/>
        <v>0</v>
      </c>
      <c r="U575" s="51">
        <f t="shared" si="338"/>
        <v>0</v>
      </c>
      <c r="V575" s="51">
        <f t="shared" si="338"/>
        <v>0</v>
      </c>
      <c r="W575" s="51">
        <f t="shared" si="338"/>
        <v>0</v>
      </c>
      <c r="X575" s="51">
        <f t="shared" si="338"/>
        <v>0</v>
      </c>
    </row>
    <row r="576" spans="1:24" s="40" customFormat="1" ht="12.75" hidden="1" customHeight="1">
      <c r="A576" s="20"/>
      <c r="B576" s="62" t="s">
        <v>43</v>
      </c>
      <c r="C576" s="63">
        <v>707</v>
      </c>
      <c r="D576" s="64">
        <v>10</v>
      </c>
      <c r="E576" s="65">
        <v>0</v>
      </c>
      <c r="F576" s="66">
        <v>0</v>
      </c>
      <c r="G576" s="63">
        <v>0</v>
      </c>
      <c r="H576" s="67">
        <f>H577+H613</f>
        <v>72401.534000000014</v>
      </c>
      <c r="I576" s="67">
        <f>I577+I613</f>
        <v>72401.534000000014</v>
      </c>
      <c r="J576" s="67">
        <f>J577+J613</f>
        <v>0</v>
      </c>
      <c r="K576" s="24">
        <f>K577+K613</f>
        <v>0</v>
      </c>
      <c r="L576" s="24">
        <f t="shared" ref="L576:X576" si="339">L577+L613</f>
        <v>0</v>
      </c>
      <c r="M576" s="24">
        <f t="shared" si="339"/>
        <v>0</v>
      </c>
      <c r="N576" s="24">
        <f t="shared" si="339"/>
        <v>0</v>
      </c>
      <c r="O576" s="24">
        <f t="shared" si="339"/>
        <v>0</v>
      </c>
      <c r="P576" s="24">
        <f t="shared" si="339"/>
        <v>0</v>
      </c>
      <c r="Q576" s="24">
        <f t="shared" si="339"/>
        <v>0</v>
      </c>
      <c r="R576" s="24">
        <f t="shared" si="339"/>
        <v>0</v>
      </c>
      <c r="S576" s="24">
        <f t="shared" si="339"/>
        <v>0</v>
      </c>
      <c r="T576" s="24">
        <f t="shared" si="339"/>
        <v>0</v>
      </c>
      <c r="U576" s="24">
        <f t="shared" si="339"/>
        <v>0</v>
      </c>
      <c r="V576" s="24">
        <f t="shared" si="339"/>
        <v>0</v>
      </c>
      <c r="W576" s="24">
        <f t="shared" si="339"/>
        <v>0</v>
      </c>
      <c r="X576" s="24">
        <f t="shared" si="339"/>
        <v>0</v>
      </c>
    </row>
    <row r="577" spans="1:24" s="25" customFormat="1" ht="12.75" hidden="1" customHeight="1">
      <c r="A577" s="20"/>
      <c r="B577" s="26" t="s">
        <v>44</v>
      </c>
      <c r="C577" s="21">
        <v>707</v>
      </c>
      <c r="D577" s="22">
        <v>10</v>
      </c>
      <c r="E577" s="27" t="s">
        <v>30</v>
      </c>
      <c r="F577" s="23">
        <v>0</v>
      </c>
      <c r="G577" s="21">
        <v>0</v>
      </c>
      <c r="H577" s="24">
        <f>H578</f>
        <v>69040.570000000007</v>
      </c>
      <c r="I577" s="24">
        <f>I578</f>
        <v>69040.570000000007</v>
      </c>
      <c r="J577" s="24">
        <f>J578</f>
        <v>0</v>
      </c>
      <c r="K577" s="24">
        <f>K578</f>
        <v>0</v>
      </c>
      <c r="L577" s="24">
        <f t="shared" ref="L577:X577" si="340">L578</f>
        <v>0</v>
      </c>
      <c r="M577" s="24">
        <f t="shared" si="340"/>
        <v>0</v>
      </c>
      <c r="N577" s="24">
        <f t="shared" si="340"/>
        <v>0</v>
      </c>
      <c r="O577" s="24">
        <f t="shared" si="340"/>
        <v>0</v>
      </c>
      <c r="P577" s="24">
        <f t="shared" si="340"/>
        <v>0</v>
      </c>
      <c r="Q577" s="24">
        <f t="shared" si="340"/>
        <v>0</v>
      </c>
      <c r="R577" s="24">
        <f t="shared" si="340"/>
        <v>0</v>
      </c>
      <c r="S577" s="24">
        <f t="shared" si="340"/>
        <v>0</v>
      </c>
      <c r="T577" s="24">
        <f t="shared" si="340"/>
        <v>0</v>
      </c>
      <c r="U577" s="24">
        <f t="shared" si="340"/>
        <v>0</v>
      </c>
      <c r="V577" s="24">
        <f t="shared" si="340"/>
        <v>0</v>
      </c>
      <c r="W577" s="24">
        <f t="shared" si="340"/>
        <v>0</v>
      </c>
      <c r="X577" s="24">
        <f t="shared" si="340"/>
        <v>0</v>
      </c>
    </row>
    <row r="578" spans="1:24" s="25" customFormat="1" ht="12.75" hidden="1" customHeight="1">
      <c r="A578" s="20"/>
      <c r="B578" s="28" t="s">
        <v>48</v>
      </c>
      <c r="C578" s="21">
        <v>707</v>
      </c>
      <c r="D578" s="22">
        <v>10</v>
      </c>
      <c r="E578" s="27" t="s">
        <v>30</v>
      </c>
      <c r="F578" s="23">
        <v>5050000</v>
      </c>
      <c r="G578" s="21"/>
      <c r="H578" s="24">
        <f>H579+H582+H585+H587+H598+H600+H602+H607+H610</f>
        <v>69040.570000000007</v>
      </c>
      <c r="I578" s="24">
        <f>I579+I582+I585+I587+I598+I600+I602+I607+I610</f>
        <v>69040.570000000007</v>
      </c>
      <c r="J578" s="24">
        <f>J579+J582+J585+J587+J598+J600+J602+J607+J610</f>
        <v>0</v>
      </c>
      <c r="K578" s="24">
        <f>K579+K582+K585+K587+K598+K600+K602+K607+K610</f>
        <v>0</v>
      </c>
      <c r="L578" s="24">
        <f t="shared" ref="L578:X578" si="341">L579+L582+L585+L587+L598+L600+L602+L607+L610</f>
        <v>0</v>
      </c>
      <c r="M578" s="24">
        <f t="shared" si="341"/>
        <v>0</v>
      </c>
      <c r="N578" s="24">
        <f t="shared" si="341"/>
        <v>0</v>
      </c>
      <c r="O578" s="24">
        <f t="shared" si="341"/>
        <v>0</v>
      </c>
      <c r="P578" s="24">
        <f t="shared" si="341"/>
        <v>0</v>
      </c>
      <c r="Q578" s="24">
        <f t="shared" si="341"/>
        <v>0</v>
      </c>
      <c r="R578" s="24">
        <f t="shared" si="341"/>
        <v>0</v>
      </c>
      <c r="S578" s="24">
        <f t="shared" si="341"/>
        <v>0</v>
      </c>
      <c r="T578" s="24">
        <f t="shared" si="341"/>
        <v>0</v>
      </c>
      <c r="U578" s="24">
        <f t="shared" si="341"/>
        <v>0</v>
      </c>
      <c r="V578" s="24">
        <f t="shared" si="341"/>
        <v>0</v>
      </c>
      <c r="W578" s="24">
        <f t="shared" si="341"/>
        <v>0</v>
      </c>
      <c r="X578" s="24">
        <f t="shared" si="341"/>
        <v>0</v>
      </c>
    </row>
    <row r="579" spans="1:24" s="25" customFormat="1" ht="24.75" hidden="1" customHeight="1">
      <c r="A579" s="20"/>
      <c r="B579" s="45" t="s">
        <v>127</v>
      </c>
      <c r="C579" s="21">
        <v>707</v>
      </c>
      <c r="D579" s="22">
        <v>10</v>
      </c>
      <c r="E579" s="27" t="s">
        <v>30</v>
      </c>
      <c r="F579" s="23">
        <v>5052200</v>
      </c>
      <c r="G579" s="21"/>
      <c r="H579" s="24">
        <f t="shared" ref="H579:K580" si="342">H580</f>
        <v>697</v>
      </c>
      <c r="I579" s="24">
        <f t="shared" si="342"/>
        <v>697</v>
      </c>
      <c r="J579" s="24">
        <f t="shared" si="342"/>
        <v>0</v>
      </c>
      <c r="K579" s="24">
        <f t="shared" si="342"/>
        <v>0</v>
      </c>
      <c r="L579" s="24">
        <f t="shared" ref="L579:X580" si="343">L580</f>
        <v>0</v>
      </c>
      <c r="M579" s="24">
        <f t="shared" si="343"/>
        <v>0</v>
      </c>
      <c r="N579" s="24">
        <f t="shared" si="343"/>
        <v>0</v>
      </c>
      <c r="O579" s="24">
        <f t="shared" si="343"/>
        <v>0</v>
      </c>
      <c r="P579" s="24">
        <f t="shared" si="343"/>
        <v>0</v>
      </c>
      <c r="Q579" s="24">
        <f t="shared" si="343"/>
        <v>0</v>
      </c>
      <c r="R579" s="24">
        <f t="shared" si="343"/>
        <v>0</v>
      </c>
      <c r="S579" s="24">
        <f t="shared" si="343"/>
        <v>0</v>
      </c>
      <c r="T579" s="24">
        <f t="shared" si="343"/>
        <v>0</v>
      </c>
      <c r="U579" s="24">
        <f t="shared" si="343"/>
        <v>0</v>
      </c>
      <c r="V579" s="24">
        <f t="shared" si="343"/>
        <v>0</v>
      </c>
      <c r="W579" s="24">
        <f t="shared" si="343"/>
        <v>0</v>
      </c>
      <c r="X579" s="24">
        <f t="shared" si="343"/>
        <v>0</v>
      </c>
    </row>
    <row r="580" spans="1:24" s="25" customFormat="1" ht="39.75" hidden="1" customHeight="1">
      <c r="A580" s="20"/>
      <c r="B580" s="26" t="s">
        <v>128</v>
      </c>
      <c r="C580" s="21">
        <v>707</v>
      </c>
      <c r="D580" s="22">
        <v>10</v>
      </c>
      <c r="E580" s="27" t="s">
        <v>30</v>
      </c>
      <c r="F580" s="23">
        <v>5052205</v>
      </c>
      <c r="G580" s="21">
        <v>0</v>
      </c>
      <c r="H580" s="24">
        <f t="shared" si="342"/>
        <v>697</v>
      </c>
      <c r="I580" s="24">
        <f t="shared" si="342"/>
        <v>697</v>
      </c>
      <c r="J580" s="24">
        <f t="shared" si="342"/>
        <v>0</v>
      </c>
      <c r="K580" s="24">
        <f t="shared" si="342"/>
        <v>0</v>
      </c>
      <c r="L580" s="24">
        <f t="shared" si="343"/>
        <v>0</v>
      </c>
      <c r="M580" s="24">
        <f t="shared" si="343"/>
        <v>0</v>
      </c>
      <c r="N580" s="24">
        <f t="shared" si="343"/>
        <v>0</v>
      </c>
      <c r="O580" s="24">
        <f t="shared" si="343"/>
        <v>0</v>
      </c>
      <c r="P580" s="24">
        <f t="shared" si="343"/>
        <v>0</v>
      </c>
      <c r="Q580" s="24">
        <f t="shared" si="343"/>
        <v>0</v>
      </c>
      <c r="R580" s="24">
        <f t="shared" si="343"/>
        <v>0</v>
      </c>
      <c r="S580" s="24">
        <f t="shared" si="343"/>
        <v>0</v>
      </c>
      <c r="T580" s="24">
        <f t="shared" si="343"/>
        <v>0</v>
      </c>
      <c r="U580" s="24">
        <f t="shared" si="343"/>
        <v>0</v>
      </c>
      <c r="V580" s="24">
        <f t="shared" si="343"/>
        <v>0</v>
      </c>
      <c r="W580" s="24">
        <f t="shared" si="343"/>
        <v>0</v>
      </c>
      <c r="X580" s="24">
        <f t="shared" si="343"/>
        <v>0</v>
      </c>
    </row>
    <row r="581" spans="1:24" s="25" customFormat="1" ht="12.75" hidden="1" customHeight="1">
      <c r="A581" s="20"/>
      <c r="B581" s="30" t="s">
        <v>50</v>
      </c>
      <c r="C581" s="31">
        <v>707</v>
      </c>
      <c r="D581" s="32">
        <v>10</v>
      </c>
      <c r="E581" s="33" t="s">
        <v>30</v>
      </c>
      <c r="F581" s="34">
        <v>5052205</v>
      </c>
      <c r="G581" s="31">
        <v>5</v>
      </c>
      <c r="H581" s="35">
        <f>I581+J581</f>
        <v>697</v>
      </c>
      <c r="I581" s="35">
        <v>697</v>
      </c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</row>
    <row r="582" spans="1:24" s="25" customFormat="1" ht="50.25" hidden="1" customHeight="1">
      <c r="A582" s="20"/>
      <c r="B582" s="37" t="s">
        <v>129</v>
      </c>
      <c r="C582" s="21">
        <v>707</v>
      </c>
      <c r="D582" s="22">
        <v>10</v>
      </c>
      <c r="E582" s="27" t="s">
        <v>30</v>
      </c>
      <c r="F582" s="23">
        <v>5052900</v>
      </c>
      <c r="G582" s="15"/>
      <c r="H582" s="24">
        <f t="shared" ref="H582:K583" si="344">H583</f>
        <v>0</v>
      </c>
      <c r="I582" s="24">
        <f t="shared" si="344"/>
        <v>0</v>
      </c>
      <c r="J582" s="24">
        <f t="shared" si="344"/>
        <v>0</v>
      </c>
      <c r="K582" s="24">
        <f t="shared" si="344"/>
        <v>0</v>
      </c>
      <c r="L582" s="24">
        <f t="shared" ref="L582:X583" si="345">L583</f>
        <v>0</v>
      </c>
      <c r="M582" s="24">
        <f t="shared" si="345"/>
        <v>0</v>
      </c>
      <c r="N582" s="24">
        <f t="shared" si="345"/>
        <v>0</v>
      </c>
      <c r="O582" s="24">
        <f t="shared" si="345"/>
        <v>0</v>
      </c>
      <c r="P582" s="24">
        <f t="shared" si="345"/>
        <v>0</v>
      </c>
      <c r="Q582" s="24">
        <f t="shared" si="345"/>
        <v>0</v>
      </c>
      <c r="R582" s="24">
        <f t="shared" si="345"/>
        <v>0</v>
      </c>
      <c r="S582" s="24">
        <f t="shared" si="345"/>
        <v>0</v>
      </c>
      <c r="T582" s="24">
        <f t="shared" si="345"/>
        <v>0</v>
      </c>
      <c r="U582" s="24">
        <f t="shared" si="345"/>
        <v>0</v>
      </c>
      <c r="V582" s="24">
        <f t="shared" si="345"/>
        <v>0</v>
      </c>
      <c r="W582" s="24">
        <f t="shared" si="345"/>
        <v>0</v>
      </c>
      <c r="X582" s="24">
        <f t="shared" si="345"/>
        <v>0</v>
      </c>
    </row>
    <row r="583" spans="1:24" s="25" customFormat="1" ht="26.25" hidden="1" customHeight="1">
      <c r="A583" s="20"/>
      <c r="B583" s="26" t="s">
        <v>130</v>
      </c>
      <c r="C583" s="21">
        <v>707</v>
      </c>
      <c r="D583" s="22">
        <v>10</v>
      </c>
      <c r="E583" s="27" t="s">
        <v>30</v>
      </c>
      <c r="F583" s="23">
        <v>5052901</v>
      </c>
      <c r="G583" s="21">
        <v>0</v>
      </c>
      <c r="H583" s="24">
        <f t="shared" si="344"/>
        <v>0</v>
      </c>
      <c r="I583" s="24">
        <f t="shared" si="344"/>
        <v>0</v>
      </c>
      <c r="J583" s="24">
        <f t="shared" si="344"/>
        <v>0</v>
      </c>
      <c r="K583" s="24">
        <f t="shared" si="344"/>
        <v>0</v>
      </c>
      <c r="L583" s="24">
        <f t="shared" si="345"/>
        <v>0</v>
      </c>
      <c r="M583" s="24">
        <f t="shared" si="345"/>
        <v>0</v>
      </c>
      <c r="N583" s="24">
        <f t="shared" si="345"/>
        <v>0</v>
      </c>
      <c r="O583" s="24">
        <f t="shared" si="345"/>
        <v>0</v>
      </c>
      <c r="P583" s="24">
        <f t="shared" si="345"/>
        <v>0</v>
      </c>
      <c r="Q583" s="24">
        <f t="shared" si="345"/>
        <v>0</v>
      </c>
      <c r="R583" s="24">
        <f t="shared" si="345"/>
        <v>0</v>
      </c>
      <c r="S583" s="24">
        <f t="shared" si="345"/>
        <v>0</v>
      </c>
      <c r="T583" s="24">
        <f t="shared" si="345"/>
        <v>0</v>
      </c>
      <c r="U583" s="24">
        <f t="shared" si="345"/>
        <v>0</v>
      </c>
      <c r="V583" s="24">
        <f t="shared" si="345"/>
        <v>0</v>
      </c>
      <c r="W583" s="24">
        <f t="shared" si="345"/>
        <v>0</v>
      </c>
      <c r="X583" s="24">
        <f t="shared" si="345"/>
        <v>0</v>
      </c>
    </row>
    <row r="584" spans="1:24" s="25" customFormat="1" ht="12.75" hidden="1" customHeight="1">
      <c r="A584" s="20"/>
      <c r="B584" s="30" t="s">
        <v>50</v>
      </c>
      <c r="C584" s="31">
        <v>707</v>
      </c>
      <c r="D584" s="32">
        <v>10</v>
      </c>
      <c r="E584" s="33" t="s">
        <v>30</v>
      </c>
      <c r="F584" s="34">
        <v>5052901</v>
      </c>
      <c r="G584" s="31">
        <v>5</v>
      </c>
      <c r="H584" s="35">
        <f>I584+J584</f>
        <v>0</v>
      </c>
      <c r="I584" s="35"/>
      <c r="J584" s="35">
        <f>SUM(K584:X584)</f>
        <v>0</v>
      </c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</row>
    <row r="585" spans="1:24" s="25" customFormat="1" ht="12.75" hidden="1" customHeight="1">
      <c r="A585" s="20"/>
      <c r="B585" s="26" t="s">
        <v>131</v>
      </c>
      <c r="C585" s="21">
        <v>707</v>
      </c>
      <c r="D585" s="22">
        <v>10</v>
      </c>
      <c r="E585" s="27" t="s">
        <v>30</v>
      </c>
      <c r="F585" s="23">
        <v>5053000</v>
      </c>
      <c r="G585" s="21">
        <v>0</v>
      </c>
      <c r="H585" s="24">
        <f>H586</f>
        <v>29162.400000000001</v>
      </c>
      <c r="I585" s="24">
        <f>I586</f>
        <v>29162.400000000001</v>
      </c>
      <c r="J585" s="24">
        <f>J586</f>
        <v>0</v>
      </c>
      <c r="K585" s="24">
        <f>K586</f>
        <v>0</v>
      </c>
      <c r="L585" s="24">
        <f t="shared" ref="L585:X585" si="346">L586</f>
        <v>0</v>
      </c>
      <c r="M585" s="24">
        <f t="shared" si="346"/>
        <v>0</v>
      </c>
      <c r="N585" s="24">
        <f t="shared" si="346"/>
        <v>0</v>
      </c>
      <c r="O585" s="24">
        <f t="shared" si="346"/>
        <v>0</v>
      </c>
      <c r="P585" s="24">
        <f t="shared" si="346"/>
        <v>0</v>
      </c>
      <c r="Q585" s="24">
        <f t="shared" si="346"/>
        <v>0</v>
      </c>
      <c r="R585" s="24">
        <f t="shared" si="346"/>
        <v>0</v>
      </c>
      <c r="S585" s="24">
        <f t="shared" si="346"/>
        <v>0</v>
      </c>
      <c r="T585" s="24">
        <f t="shared" si="346"/>
        <v>0</v>
      </c>
      <c r="U585" s="24">
        <f t="shared" si="346"/>
        <v>0</v>
      </c>
      <c r="V585" s="24">
        <f t="shared" si="346"/>
        <v>0</v>
      </c>
      <c r="W585" s="24">
        <f t="shared" si="346"/>
        <v>0</v>
      </c>
      <c r="X585" s="24">
        <f t="shared" si="346"/>
        <v>0</v>
      </c>
    </row>
    <row r="586" spans="1:24" s="25" customFormat="1" ht="12.75" hidden="1" customHeight="1">
      <c r="A586" s="20"/>
      <c r="B586" s="30" t="s">
        <v>50</v>
      </c>
      <c r="C586" s="31">
        <v>707</v>
      </c>
      <c r="D586" s="32">
        <v>10</v>
      </c>
      <c r="E586" s="33" t="s">
        <v>30</v>
      </c>
      <c r="F586" s="34">
        <v>5053000</v>
      </c>
      <c r="G586" s="31">
        <v>5</v>
      </c>
      <c r="H586" s="35">
        <f>I586+J586</f>
        <v>29162.400000000001</v>
      </c>
      <c r="I586" s="35">
        <v>29162.400000000001</v>
      </c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</row>
    <row r="587" spans="1:24" s="25" customFormat="1" ht="24" hidden="1" customHeight="1">
      <c r="A587" s="20"/>
      <c r="B587" s="28" t="s">
        <v>132</v>
      </c>
      <c r="C587" s="21">
        <v>707</v>
      </c>
      <c r="D587" s="22">
        <v>10</v>
      </c>
      <c r="E587" s="27" t="s">
        <v>30</v>
      </c>
      <c r="F587" s="23">
        <v>5053100</v>
      </c>
      <c r="G587" s="15"/>
      <c r="H587" s="24">
        <f>H588+H593</f>
        <v>13463.730000000001</v>
      </c>
      <c r="I587" s="24">
        <f>I588+I593</f>
        <v>13463.730000000001</v>
      </c>
      <c r="J587" s="24">
        <f>J588+J593</f>
        <v>0</v>
      </c>
      <c r="K587" s="24">
        <f>K588+K593</f>
        <v>0</v>
      </c>
      <c r="L587" s="24">
        <f t="shared" ref="L587:X587" si="347">L588+L593</f>
        <v>0</v>
      </c>
      <c r="M587" s="24">
        <f t="shared" si="347"/>
        <v>0</v>
      </c>
      <c r="N587" s="24">
        <f t="shared" si="347"/>
        <v>0</v>
      </c>
      <c r="O587" s="24">
        <f t="shared" si="347"/>
        <v>0</v>
      </c>
      <c r="P587" s="24">
        <f t="shared" si="347"/>
        <v>0</v>
      </c>
      <c r="Q587" s="24">
        <f t="shared" si="347"/>
        <v>0</v>
      </c>
      <c r="R587" s="24">
        <f t="shared" si="347"/>
        <v>0</v>
      </c>
      <c r="S587" s="24">
        <f t="shared" si="347"/>
        <v>0</v>
      </c>
      <c r="T587" s="24">
        <f t="shared" si="347"/>
        <v>0</v>
      </c>
      <c r="U587" s="24">
        <f t="shared" si="347"/>
        <v>0</v>
      </c>
      <c r="V587" s="24">
        <f t="shared" si="347"/>
        <v>0</v>
      </c>
      <c r="W587" s="24">
        <f t="shared" si="347"/>
        <v>0</v>
      </c>
      <c r="X587" s="24">
        <f t="shared" si="347"/>
        <v>0</v>
      </c>
    </row>
    <row r="588" spans="1:24" s="25" customFormat="1" hidden="1">
      <c r="A588" s="20"/>
      <c r="B588" s="28" t="s">
        <v>133</v>
      </c>
      <c r="C588" s="21">
        <v>707</v>
      </c>
      <c r="D588" s="22">
        <v>10</v>
      </c>
      <c r="E588" s="27" t="s">
        <v>30</v>
      </c>
      <c r="F588" s="23">
        <v>5053110</v>
      </c>
      <c r="G588" s="15"/>
      <c r="H588" s="24">
        <f>H589+H591</f>
        <v>13320.54</v>
      </c>
      <c r="I588" s="24">
        <f>I589+I591</f>
        <v>13320.54</v>
      </c>
      <c r="J588" s="24">
        <f>J589+J591</f>
        <v>0</v>
      </c>
      <c r="K588" s="24">
        <f>K589+K591</f>
        <v>0</v>
      </c>
      <c r="L588" s="24">
        <f t="shared" ref="L588:X588" si="348">L589+L591</f>
        <v>0</v>
      </c>
      <c r="M588" s="24">
        <f t="shared" si="348"/>
        <v>0</v>
      </c>
      <c r="N588" s="24">
        <f t="shared" si="348"/>
        <v>0</v>
      </c>
      <c r="O588" s="24">
        <f t="shared" si="348"/>
        <v>0</v>
      </c>
      <c r="P588" s="24">
        <f t="shared" si="348"/>
        <v>0</v>
      </c>
      <c r="Q588" s="24">
        <f t="shared" si="348"/>
        <v>0</v>
      </c>
      <c r="R588" s="24">
        <f t="shared" si="348"/>
        <v>0</v>
      </c>
      <c r="S588" s="24">
        <f t="shared" si="348"/>
        <v>0</v>
      </c>
      <c r="T588" s="24">
        <f t="shared" si="348"/>
        <v>0</v>
      </c>
      <c r="U588" s="24">
        <f t="shared" si="348"/>
        <v>0</v>
      </c>
      <c r="V588" s="24">
        <f t="shared" si="348"/>
        <v>0</v>
      </c>
      <c r="W588" s="24">
        <f t="shared" si="348"/>
        <v>0</v>
      </c>
      <c r="X588" s="24">
        <f t="shared" si="348"/>
        <v>0</v>
      </c>
    </row>
    <row r="589" spans="1:24" s="25" customFormat="1" ht="12.75" hidden="1" customHeight="1">
      <c r="A589" s="20"/>
      <c r="B589" s="26" t="s">
        <v>134</v>
      </c>
      <c r="C589" s="21">
        <v>707</v>
      </c>
      <c r="D589" s="22">
        <v>10</v>
      </c>
      <c r="E589" s="27" t="s">
        <v>30</v>
      </c>
      <c r="F589" s="23">
        <v>5053111</v>
      </c>
      <c r="G589" s="21">
        <v>0</v>
      </c>
      <c r="H589" s="24">
        <f>H590</f>
        <v>13320.54</v>
      </c>
      <c r="I589" s="24">
        <f>I590</f>
        <v>13320.54</v>
      </c>
      <c r="J589" s="24">
        <f>J590</f>
        <v>0</v>
      </c>
      <c r="K589" s="24">
        <f>K590</f>
        <v>0</v>
      </c>
      <c r="L589" s="24">
        <f t="shared" ref="L589:X589" si="349">L590</f>
        <v>0</v>
      </c>
      <c r="M589" s="24">
        <f t="shared" si="349"/>
        <v>0</v>
      </c>
      <c r="N589" s="24">
        <f t="shared" si="349"/>
        <v>0</v>
      </c>
      <c r="O589" s="24">
        <f t="shared" si="349"/>
        <v>0</v>
      </c>
      <c r="P589" s="24">
        <f t="shared" si="349"/>
        <v>0</v>
      </c>
      <c r="Q589" s="24">
        <f t="shared" si="349"/>
        <v>0</v>
      </c>
      <c r="R589" s="24">
        <f t="shared" si="349"/>
        <v>0</v>
      </c>
      <c r="S589" s="24">
        <f t="shared" si="349"/>
        <v>0</v>
      </c>
      <c r="T589" s="24">
        <f t="shared" si="349"/>
        <v>0</v>
      </c>
      <c r="U589" s="24">
        <f t="shared" si="349"/>
        <v>0</v>
      </c>
      <c r="V589" s="24">
        <f t="shared" si="349"/>
        <v>0</v>
      </c>
      <c r="W589" s="24">
        <f t="shared" si="349"/>
        <v>0</v>
      </c>
      <c r="X589" s="24">
        <f t="shared" si="349"/>
        <v>0</v>
      </c>
    </row>
    <row r="590" spans="1:24" s="25" customFormat="1" ht="12.75" hidden="1" customHeight="1">
      <c r="A590" s="20"/>
      <c r="B590" s="30" t="s">
        <v>50</v>
      </c>
      <c r="C590" s="31">
        <v>707</v>
      </c>
      <c r="D590" s="32">
        <v>10</v>
      </c>
      <c r="E590" s="33" t="s">
        <v>30</v>
      </c>
      <c r="F590" s="34">
        <v>5053111</v>
      </c>
      <c r="G590" s="31">
        <v>5</v>
      </c>
      <c r="H590" s="35">
        <f>I590+J590</f>
        <v>13320.54</v>
      </c>
      <c r="I590" s="35">
        <v>13320.54</v>
      </c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</row>
    <row r="591" spans="1:24" s="25" customFormat="1" ht="12.75" hidden="1" customHeight="1">
      <c r="A591" s="20"/>
      <c r="B591" s="26" t="s">
        <v>135</v>
      </c>
      <c r="C591" s="21">
        <v>707</v>
      </c>
      <c r="D591" s="22">
        <v>10</v>
      </c>
      <c r="E591" s="27" t="s">
        <v>30</v>
      </c>
      <c r="F591" s="23">
        <v>5053112</v>
      </c>
      <c r="G591" s="21">
        <v>0</v>
      </c>
      <c r="H591" s="24">
        <f>H592</f>
        <v>0</v>
      </c>
      <c r="I591" s="24">
        <f>I592</f>
        <v>0</v>
      </c>
      <c r="J591" s="24">
        <f>J592</f>
        <v>0</v>
      </c>
      <c r="K591" s="24">
        <f>K592</f>
        <v>0</v>
      </c>
      <c r="L591" s="24">
        <f t="shared" ref="L591:X591" si="350">L592</f>
        <v>0</v>
      </c>
      <c r="M591" s="24">
        <f t="shared" si="350"/>
        <v>0</v>
      </c>
      <c r="N591" s="24">
        <f t="shared" si="350"/>
        <v>0</v>
      </c>
      <c r="O591" s="24">
        <f t="shared" si="350"/>
        <v>0</v>
      </c>
      <c r="P591" s="24">
        <f t="shared" si="350"/>
        <v>0</v>
      </c>
      <c r="Q591" s="24">
        <f t="shared" si="350"/>
        <v>0</v>
      </c>
      <c r="R591" s="24">
        <f t="shared" si="350"/>
        <v>0</v>
      </c>
      <c r="S591" s="24">
        <f t="shared" si="350"/>
        <v>0</v>
      </c>
      <c r="T591" s="24">
        <f t="shared" si="350"/>
        <v>0</v>
      </c>
      <c r="U591" s="24">
        <f t="shared" si="350"/>
        <v>0</v>
      </c>
      <c r="V591" s="24">
        <f t="shared" si="350"/>
        <v>0</v>
      </c>
      <c r="W591" s="24">
        <f t="shared" si="350"/>
        <v>0</v>
      </c>
      <c r="X591" s="24">
        <f t="shared" si="350"/>
        <v>0</v>
      </c>
    </row>
    <row r="592" spans="1:24" s="25" customFormat="1" ht="12.75" hidden="1" customHeight="1">
      <c r="A592" s="20"/>
      <c r="B592" s="30" t="s">
        <v>50</v>
      </c>
      <c r="C592" s="31">
        <v>707</v>
      </c>
      <c r="D592" s="32">
        <v>10</v>
      </c>
      <c r="E592" s="33" t="s">
        <v>30</v>
      </c>
      <c r="F592" s="34">
        <v>5053112</v>
      </c>
      <c r="G592" s="31">
        <v>5</v>
      </c>
      <c r="H592" s="35">
        <f>I592+J592</f>
        <v>0</v>
      </c>
      <c r="I592" s="35"/>
      <c r="J592" s="35">
        <f>SUM(K592:X592)</f>
        <v>0</v>
      </c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</row>
    <row r="593" spans="1:24" s="25" customFormat="1" ht="12.75" hidden="1" customHeight="1">
      <c r="A593" s="20"/>
      <c r="B593" s="28" t="s">
        <v>136</v>
      </c>
      <c r="C593" s="21">
        <v>707</v>
      </c>
      <c r="D593" s="22">
        <v>10</v>
      </c>
      <c r="E593" s="27" t="s">
        <v>30</v>
      </c>
      <c r="F593" s="23">
        <v>5053120</v>
      </c>
      <c r="G593" s="15"/>
      <c r="H593" s="24">
        <f>H594+H596</f>
        <v>143.19</v>
      </c>
      <c r="I593" s="24">
        <f>I594+I596</f>
        <v>143.19</v>
      </c>
      <c r="J593" s="24">
        <f>J594+J596</f>
        <v>0</v>
      </c>
      <c r="K593" s="24">
        <f>K594+K596</f>
        <v>0</v>
      </c>
      <c r="L593" s="24">
        <f t="shared" ref="L593:X593" si="351">L594+L596</f>
        <v>0</v>
      </c>
      <c r="M593" s="24">
        <f t="shared" si="351"/>
        <v>0</v>
      </c>
      <c r="N593" s="24">
        <f t="shared" si="351"/>
        <v>0</v>
      </c>
      <c r="O593" s="24">
        <f t="shared" si="351"/>
        <v>0</v>
      </c>
      <c r="P593" s="24">
        <f t="shared" si="351"/>
        <v>0</v>
      </c>
      <c r="Q593" s="24">
        <f t="shared" si="351"/>
        <v>0</v>
      </c>
      <c r="R593" s="24">
        <f t="shared" si="351"/>
        <v>0</v>
      </c>
      <c r="S593" s="24">
        <f t="shared" si="351"/>
        <v>0</v>
      </c>
      <c r="T593" s="24">
        <f t="shared" si="351"/>
        <v>0</v>
      </c>
      <c r="U593" s="24">
        <f t="shared" si="351"/>
        <v>0</v>
      </c>
      <c r="V593" s="24">
        <f t="shared" si="351"/>
        <v>0</v>
      </c>
      <c r="W593" s="24">
        <f t="shared" si="351"/>
        <v>0</v>
      </c>
      <c r="X593" s="24">
        <f t="shared" si="351"/>
        <v>0</v>
      </c>
    </row>
    <row r="594" spans="1:24" s="25" customFormat="1" ht="12.75" hidden="1" customHeight="1">
      <c r="A594" s="20"/>
      <c r="B594" s="26" t="s">
        <v>137</v>
      </c>
      <c r="C594" s="21">
        <v>707</v>
      </c>
      <c r="D594" s="22">
        <v>10</v>
      </c>
      <c r="E594" s="27" t="s">
        <v>30</v>
      </c>
      <c r="F594" s="23">
        <v>5053121</v>
      </c>
      <c r="G594" s="21">
        <v>0</v>
      </c>
      <c r="H594" s="24">
        <f>H595</f>
        <v>143.19</v>
      </c>
      <c r="I594" s="24">
        <f>I595</f>
        <v>143.19</v>
      </c>
      <c r="J594" s="24">
        <f>J595</f>
        <v>0</v>
      </c>
      <c r="K594" s="24">
        <f>K595</f>
        <v>0</v>
      </c>
      <c r="L594" s="24">
        <f t="shared" ref="L594:X594" si="352">L595</f>
        <v>0</v>
      </c>
      <c r="M594" s="24">
        <f t="shared" si="352"/>
        <v>0</v>
      </c>
      <c r="N594" s="24">
        <f t="shared" si="352"/>
        <v>0</v>
      </c>
      <c r="O594" s="24">
        <f t="shared" si="352"/>
        <v>0</v>
      </c>
      <c r="P594" s="24">
        <f t="shared" si="352"/>
        <v>0</v>
      </c>
      <c r="Q594" s="24">
        <f t="shared" si="352"/>
        <v>0</v>
      </c>
      <c r="R594" s="24">
        <f t="shared" si="352"/>
        <v>0</v>
      </c>
      <c r="S594" s="24">
        <f t="shared" si="352"/>
        <v>0</v>
      </c>
      <c r="T594" s="24">
        <f t="shared" si="352"/>
        <v>0</v>
      </c>
      <c r="U594" s="24">
        <f t="shared" si="352"/>
        <v>0</v>
      </c>
      <c r="V594" s="24">
        <f t="shared" si="352"/>
        <v>0</v>
      </c>
      <c r="W594" s="24">
        <f t="shared" si="352"/>
        <v>0</v>
      </c>
      <c r="X594" s="24">
        <f t="shared" si="352"/>
        <v>0</v>
      </c>
    </row>
    <row r="595" spans="1:24" s="25" customFormat="1" ht="12.75" hidden="1" customHeight="1">
      <c r="A595" s="20"/>
      <c r="B595" s="30" t="s">
        <v>50</v>
      </c>
      <c r="C595" s="31">
        <v>707</v>
      </c>
      <c r="D595" s="32">
        <v>10</v>
      </c>
      <c r="E595" s="33" t="s">
        <v>30</v>
      </c>
      <c r="F595" s="34">
        <v>5053121</v>
      </c>
      <c r="G595" s="31">
        <v>5</v>
      </c>
      <c r="H595" s="35">
        <f>I595+J595</f>
        <v>143.19</v>
      </c>
      <c r="I595" s="35">
        <v>143.19</v>
      </c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</row>
    <row r="596" spans="1:24" s="25" customFormat="1" ht="12.75" hidden="1" customHeight="1">
      <c r="A596" s="20"/>
      <c r="B596" s="26" t="s">
        <v>138</v>
      </c>
      <c r="C596" s="21">
        <v>707</v>
      </c>
      <c r="D596" s="22">
        <v>10</v>
      </c>
      <c r="E596" s="27" t="s">
        <v>30</v>
      </c>
      <c r="F596" s="23">
        <v>5053122</v>
      </c>
      <c r="G596" s="21">
        <v>0</v>
      </c>
      <c r="H596" s="24">
        <f>H597</f>
        <v>0</v>
      </c>
      <c r="I596" s="24">
        <f>I597</f>
        <v>0</v>
      </c>
      <c r="J596" s="24">
        <f>J597</f>
        <v>0</v>
      </c>
      <c r="K596" s="24">
        <f>K597</f>
        <v>0</v>
      </c>
      <c r="L596" s="24">
        <f t="shared" ref="L596:X596" si="353">L597</f>
        <v>0</v>
      </c>
      <c r="M596" s="24">
        <f t="shared" si="353"/>
        <v>0</v>
      </c>
      <c r="N596" s="24">
        <f t="shared" si="353"/>
        <v>0</v>
      </c>
      <c r="O596" s="24">
        <f t="shared" si="353"/>
        <v>0</v>
      </c>
      <c r="P596" s="24">
        <f t="shared" si="353"/>
        <v>0</v>
      </c>
      <c r="Q596" s="24">
        <f t="shared" si="353"/>
        <v>0</v>
      </c>
      <c r="R596" s="24">
        <f t="shared" si="353"/>
        <v>0</v>
      </c>
      <c r="S596" s="24">
        <f t="shared" si="353"/>
        <v>0</v>
      </c>
      <c r="T596" s="24">
        <f t="shared" si="353"/>
        <v>0</v>
      </c>
      <c r="U596" s="24">
        <f t="shared" si="353"/>
        <v>0</v>
      </c>
      <c r="V596" s="24">
        <f t="shared" si="353"/>
        <v>0</v>
      </c>
      <c r="W596" s="24">
        <f t="shared" si="353"/>
        <v>0</v>
      </c>
      <c r="X596" s="24">
        <f t="shared" si="353"/>
        <v>0</v>
      </c>
    </row>
    <row r="597" spans="1:24" s="25" customFormat="1" ht="12.75" hidden="1" customHeight="1">
      <c r="A597" s="20"/>
      <c r="B597" s="30" t="s">
        <v>50</v>
      </c>
      <c r="C597" s="31">
        <v>707</v>
      </c>
      <c r="D597" s="32">
        <v>10</v>
      </c>
      <c r="E597" s="33" t="s">
        <v>30</v>
      </c>
      <c r="F597" s="34">
        <v>5053122</v>
      </c>
      <c r="G597" s="31">
        <v>5</v>
      </c>
      <c r="H597" s="35">
        <f>I597+J597</f>
        <v>0</v>
      </c>
      <c r="I597" s="35"/>
      <c r="J597" s="35">
        <f>SUM(K597:X597)</f>
        <v>0</v>
      </c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</row>
    <row r="598" spans="1:24" ht="131.25" hidden="1" customHeight="1">
      <c r="A598" s="10"/>
      <c r="B598" s="37" t="s">
        <v>139</v>
      </c>
      <c r="C598" s="21">
        <v>707</v>
      </c>
      <c r="D598" s="22">
        <v>10</v>
      </c>
      <c r="E598" s="27" t="s">
        <v>30</v>
      </c>
      <c r="F598" s="23" t="s">
        <v>140</v>
      </c>
      <c r="G598" s="15"/>
      <c r="H598" s="24">
        <f>H599</f>
        <v>0</v>
      </c>
      <c r="I598" s="24">
        <f>I599</f>
        <v>0</v>
      </c>
      <c r="J598" s="24">
        <f>J599</f>
        <v>0</v>
      </c>
      <c r="K598" s="24">
        <f>K599</f>
        <v>0</v>
      </c>
      <c r="L598" s="24">
        <f t="shared" ref="L598:X598" si="354">L599</f>
        <v>0</v>
      </c>
      <c r="M598" s="24">
        <f t="shared" si="354"/>
        <v>0</v>
      </c>
      <c r="N598" s="24">
        <f t="shared" si="354"/>
        <v>0</v>
      </c>
      <c r="O598" s="24">
        <f t="shared" si="354"/>
        <v>0</v>
      </c>
      <c r="P598" s="24">
        <f t="shared" si="354"/>
        <v>0</v>
      </c>
      <c r="Q598" s="24">
        <f t="shared" si="354"/>
        <v>0</v>
      </c>
      <c r="R598" s="24">
        <f t="shared" si="354"/>
        <v>0</v>
      </c>
      <c r="S598" s="24">
        <f t="shared" si="354"/>
        <v>0</v>
      </c>
      <c r="T598" s="24">
        <f t="shared" si="354"/>
        <v>0</v>
      </c>
      <c r="U598" s="24">
        <f t="shared" si="354"/>
        <v>0</v>
      </c>
      <c r="V598" s="24">
        <f t="shared" si="354"/>
        <v>0</v>
      </c>
      <c r="W598" s="24">
        <f t="shared" si="354"/>
        <v>0</v>
      </c>
      <c r="X598" s="24">
        <f t="shared" si="354"/>
        <v>0</v>
      </c>
    </row>
    <row r="599" spans="1:24" ht="12.75" hidden="1" customHeight="1">
      <c r="A599" s="10"/>
      <c r="B599" s="42" t="s">
        <v>50</v>
      </c>
      <c r="C599" s="31">
        <v>707</v>
      </c>
      <c r="D599" s="32">
        <v>10</v>
      </c>
      <c r="E599" s="33" t="s">
        <v>30</v>
      </c>
      <c r="F599" s="34" t="s">
        <v>140</v>
      </c>
      <c r="G599" s="31">
        <v>5</v>
      </c>
      <c r="H599" s="35">
        <f>I599+J599</f>
        <v>0</v>
      </c>
      <c r="I599" s="35"/>
      <c r="J599" s="35">
        <f>SUM(K599:X599)</f>
        <v>0</v>
      </c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</row>
    <row r="600" spans="1:24" s="25" customFormat="1" ht="27" hidden="1" customHeight="1">
      <c r="A600" s="20"/>
      <c r="B600" s="26" t="s">
        <v>141</v>
      </c>
      <c r="C600" s="21">
        <v>707</v>
      </c>
      <c r="D600" s="22">
        <v>10</v>
      </c>
      <c r="E600" s="27" t="s">
        <v>30</v>
      </c>
      <c r="F600" s="23">
        <v>5054600</v>
      </c>
      <c r="G600" s="21">
        <v>0</v>
      </c>
      <c r="H600" s="24">
        <f>H601</f>
        <v>0</v>
      </c>
      <c r="I600" s="24">
        <f>I601</f>
        <v>0</v>
      </c>
      <c r="J600" s="24">
        <f>J601</f>
        <v>0</v>
      </c>
      <c r="K600" s="24">
        <f>K601</f>
        <v>0</v>
      </c>
      <c r="L600" s="24">
        <f t="shared" ref="L600:X600" si="355">L601</f>
        <v>0</v>
      </c>
      <c r="M600" s="24">
        <f t="shared" si="355"/>
        <v>0</v>
      </c>
      <c r="N600" s="24">
        <f t="shared" si="355"/>
        <v>0</v>
      </c>
      <c r="O600" s="24">
        <f t="shared" si="355"/>
        <v>0</v>
      </c>
      <c r="P600" s="24">
        <f t="shared" si="355"/>
        <v>0</v>
      </c>
      <c r="Q600" s="24">
        <f t="shared" si="355"/>
        <v>0</v>
      </c>
      <c r="R600" s="24">
        <f t="shared" si="355"/>
        <v>0</v>
      </c>
      <c r="S600" s="24">
        <f t="shared" si="355"/>
        <v>0</v>
      </c>
      <c r="T600" s="24">
        <f t="shared" si="355"/>
        <v>0</v>
      </c>
      <c r="U600" s="24">
        <f t="shared" si="355"/>
        <v>0</v>
      </c>
      <c r="V600" s="24">
        <f t="shared" si="355"/>
        <v>0</v>
      </c>
      <c r="W600" s="24">
        <f t="shared" si="355"/>
        <v>0</v>
      </c>
      <c r="X600" s="24">
        <f t="shared" si="355"/>
        <v>0</v>
      </c>
    </row>
    <row r="601" spans="1:24" s="25" customFormat="1" ht="12.75" hidden="1" customHeight="1">
      <c r="A601" s="20"/>
      <c r="B601" s="30" t="s">
        <v>50</v>
      </c>
      <c r="C601" s="31">
        <v>707</v>
      </c>
      <c r="D601" s="32">
        <v>10</v>
      </c>
      <c r="E601" s="33" t="s">
        <v>30</v>
      </c>
      <c r="F601" s="34">
        <v>5054600</v>
      </c>
      <c r="G601" s="31">
        <v>5</v>
      </c>
      <c r="H601" s="35">
        <f>I601+J601</f>
        <v>0</v>
      </c>
      <c r="I601" s="35"/>
      <c r="J601" s="35">
        <f>SUM(K601:X601)</f>
        <v>0</v>
      </c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</row>
    <row r="602" spans="1:24" s="25" customFormat="1" ht="24.75" hidden="1" customHeight="1">
      <c r="A602" s="20"/>
      <c r="B602" s="37" t="s">
        <v>142</v>
      </c>
      <c r="C602" s="21">
        <v>707</v>
      </c>
      <c r="D602" s="22">
        <v>10</v>
      </c>
      <c r="E602" s="27" t="s">
        <v>30</v>
      </c>
      <c r="F602" s="23">
        <v>5054700</v>
      </c>
      <c r="G602" s="15"/>
      <c r="H602" s="24">
        <f>H603+H605</f>
        <v>25717.439999999999</v>
      </c>
      <c r="I602" s="24">
        <f>I603+I605</f>
        <v>25717.439999999999</v>
      </c>
      <c r="J602" s="24">
        <f>J603+J605</f>
        <v>0</v>
      </c>
      <c r="K602" s="24">
        <f>K603+K605</f>
        <v>0</v>
      </c>
      <c r="L602" s="24">
        <f t="shared" ref="L602:X602" si="356">L603+L605</f>
        <v>0</v>
      </c>
      <c r="M602" s="24">
        <f t="shared" si="356"/>
        <v>0</v>
      </c>
      <c r="N602" s="24">
        <f t="shared" si="356"/>
        <v>0</v>
      </c>
      <c r="O602" s="24">
        <f t="shared" si="356"/>
        <v>0</v>
      </c>
      <c r="P602" s="24">
        <f t="shared" si="356"/>
        <v>0</v>
      </c>
      <c r="Q602" s="24">
        <f t="shared" si="356"/>
        <v>0</v>
      </c>
      <c r="R602" s="24">
        <f t="shared" si="356"/>
        <v>0</v>
      </c>
      <c r="S602" s="24">
        <f t="shared" si="356"/>
        <v>0</v>
      </c>
      <c r="T602" s="24">
        <f t="shared" si="356"/>
        <v>0</v>
      </c>
      <c r="U602" s="24">
        <f t="shared" si="356"/>
        <v>0</v>
      </c>
      <c r="V602" s="24">
        <f t="shared" si="356"/>
        <v>0</v>
      </c>
      <c r="W602" s="24">
        <f t="shared" si="356"/>
        <v>0</v>
      </c>
      <c r="X602" s="24">
        <f t="shared" si="356"/>
        <v>0</v>
      </c>
    </row>
    <row r="603" spans="1:24" s="25" customFormat="1" ht="27" hidden="1" customHeight="1">
      <c r="A603" s="20"/>
      <c r="B603" s="26" t="s">
        <v>143</v>
      </c>
      <c r="C603" s="21">
        <v>707</v>
      </c>
      <c r="D603" s="22">
        <v>10</v>
      </c>
      <c r="E603" s="27" t="s">
        <v>30</v>
      </c>
      <c r="F603" s="23">
        <v>5054701</v>
      </c>
      <c r="G603" s="21">
        <v>0</v>
      </c>
      <c r="H603" s="24">
        <f>H604</f>
        <v>25717.439999999999</v>
      </c>
      <c r="I603" s="24">
        <f>I604</f>
        <v>25717.439999999999</v>
      </c>
      <c r="J603" s="24">
        <f>J604</f>
        <v>0</v>
      </c>
      <c r="K603" s="24">
        <f>K604</f>
        <v>0</v>
      </c>
      <c r="L603" s="24">
        <f t="shared" ref="L603:X603" si="357">L604</f>
        <v>0</v>
      </c>
      <c r="M603" s="24">
        <f t="shared" si="357"/>
        <v>0</v>
      </c>
      <c r="N603" s="24">
        <f t="shared" si="357"/>
        <v>0</v>
      </c>
      <c r="O603" s="24">
        <f t="shared" si="357"/>
        <v>0</v>
      </c>
      <c r="P603" s="24">
        <f t="shared" si="357"/>
        <v>0</v>
      </c>
      <c r="Q603" s="24">
        <f t="shared" si="357"/>
        <v>0</v>
      </c>
      <c r="R603" s="24">
        <f t="shared" si="357"/>
        <v>0</v>
      </c>
      <c r="S603" s="24">
        <f t="shared" si="357"/>
        <v>0</v>
      </c>
      <c r="T603" s="24">
        <f t="shared" si="357"/>
        <v>0</v>
      </c>
      <c r="U603" s="24">
        <f t="shared" si="357"/>
        <v>0</v>
      </c>
      <c r="V603" s="24">
        <f t="shared" si="357"/>
        <v>0</v>
      </c>
      <c r="W603" s="24">
        <f t="shared" si="357"/>
        <v>0</v>
      </c>
      <c r="X603" s="24">
        <f t="shared" si="357"/>
        <v>0</v>
      </c>
    </row>
    <row r="604" spans="1:24" s="25" customFormat="1" ht="12.75" hidden="1" customHeight="1">
      <c r="A604" s="20"/>
      <c r="B604" s="30" t="s">
        <v>50</v>
      </c>
      <c r="C604" s="31">
        <v>707</v>
      </c>
      <c r="D604" s="32">
        <v>10</v>
      </c>
      <c r="E604" s="33" t="s">
        <v>30</v>
      </c>
      <c r="F604" s="34">
        <v>5054701</v>
      </c>
      <c r="G604" s="31">
        <v>5</v>
      </c>
      <c r="H604" s="35">
        <f>I604+J604</f>
        <v>25717.439999999999</v>
      </c>
      <c r="I604" s="35">
        <v>25717.439999999999</v>
      </c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</row>
    <row r="605" spans="1:24" s="25" customFormat="1" ht="25.5" hidden="1" customHeight="1">
      <c r="A605" s="20"/>
      <c r="B605" s="26" t="s">
        <v>144</v>
      </c>
      <c r="C605" s="21">
        <v>707</v>
      </c>
      <c r="D605" s="22">
        <v>10</v>
      </c>
      <c r="E605" s="27" t="s">
        <v>30</v>
      </c>
      <c r="F605" s="23">
        <v>5054702</v>
      </c>
      <c r="G605" s="21">
        <v>0</v>
      </c>
      <c r="H605" s="24">
        <f>H606</f>
        <v>0</v>
      </c>
      <c r="I605" s="24">
        <f>I606</f>
        <v>0</v>
      </c>
      <c r="J605" s="24">
        <f>J606</f>
        <v>0</v>
      </c>
      <c r="K605" s="24">
        <f>K606</f>
        <v>0</v>
      </c>
      <c r="L605" s="24">
        <f t="shared" ref="L605:X605" si="358">L606</f>
        <v>0</v>
      </c>
      <c r="M605" s="24">
        <f t="shared" si="358"/>
        <v>0</v>
      </c>
      <c r="N605" s="24">
        <f t="shared" si="358"/>
        <v>0</v>
      </c>
      <c r="O605" s="24">
        <f t="shared" si="358"/>
        <v>0</v>
      </c>
      <c r="P605" s="24">
        <f t="shared" si="358"/>
        <v>0</v>
      </c>
      <c r="Q605" s="24">
        <f t="shared" si="358"/>
        <v>0</v>
      </c>
      <c r="R605" s="24">
        <f t="shared" si="358"/>
        <v>0</v>
      </c>
      <c r="S605" s="24">
        <f t="shared" si="358"/>
        <v>0</v>
      </c>
      <c r="T605" s="24">
        <f t="shared" si="358"/>
        <v>0</v>
      </c>
      <c r="U605" s="24">
        <f t="shared" si="358"/>
        <v>0</v>
      </c>
      <c r="V605" s="24">
        <f t="shared" si="358"/>
        <v>0</v>
      </c>
      <c r="W605" s="24">
        <f t="shared" si="358"/>
        <v>0</v>
      </c>
      <c r="X605" s="24">
        <f t="shared" si="358"/>
        <v>0</v>
      </c>
    </row>
    <row r="606" spans="1:24" s="25" customFormat="1" ht="12.75" hidden="1" customHeight="1">
      <c r="A606" s="20"/>
      <c r="B606" s="30" t="s">
        <v>50</v>
      </c>
      <c r="C606" s="31">
        <v>707</v>
      </c>
      <c r="D606" s="32">
        <v>10</v>
      </c>
      <c r="E606" s="33" t="s">
        <v>30</v>
      </c>
      <c r="F606" s="34">
        <v>5054702</v>
      </c>
      <c r="G606" s="31">
        <v>5</v>
      </c>
      <c r="H606" s="35">
        <f>I606+J606</f>
        <v>0</v>
      </c>
      <c r="I606" s="35"/>
      <c r="J606" s="35">
        <f>SUM(K606:X606)</f>
        <v>0</v>
      </c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</row>
    <row r="607" spans="1:24" s="25" customFormat="1" ht="27" hidden="1" customHeight="1">
      <c r="A607" s="20"/>
      <c r="B607" s="37" t="s">
        <v>145</v>
      </c>
      <c r="C607" s="21">
        <v>707</v>
      </c>
      <c r="D607" s="22">
        <v>10</v>
      </c>
      <c r="E607" s="27" t="s">
        <v>30</v>
      </c>
      <c r="F607" s="23">
        <v>5054900</v>
      </c>
      <c r="G607" s="15"/>
      <c r="H607" s="24">
        <f t="shared" ref="H607:K608" si="359">H608</f>
        <v>0</v>
      </c>
      <c r="I607" s="24">
        <f t="shared" si="359"/>
        <v>0</v>
      </c>
      <c r="J607" s="24">
        <f t="shared" si="359"/>
        <v>0</v>
      </c>
      <c r="K607" s="24">
        <f t="shared" si="359"/>
        <v>0</v>
      </c>
      <c r="L607" s="24">
        <f t="shared" ref="L607:X608" si="360">L608</f>
        <v>0</v>
      </c>
      <c r="M607" s="24">
        <f t="shared" si="360"/>
        <v>0</v>
      </c>
      <c r="N607" s="24">
        <f t="shared" si="360"/>
        <v>0</v>
      </c>
      <c r="O607" s="24">
        <f t="shared" si="360"/>
        <v>0</v>
      </c>
      <c r="P607" s="24">
        <f t="shared" si="360"/>
        <v>0</v>
      </c>
      <c r="Q607" s="24">
        <f t="shared" si="360"/>
        <v>0</v>
      </c>
      <c r="R607" s="24">
        <f t="shared" si="360"/>
        <v>0</v>
      </c>
      <c r="S607" s="24">
        <f t="shared" si="360"/>
        <v>0</v>
      </c>
      <c r="T607" s="24">
        <f t="shared" si="360"/>
        <v>0</v>
      </c>
      <c r="U607" s="24">
        <f t="shared" si="360"/>
        <v>0</v>
      </c>
      <c r="V607" s="24">
        <f t="shared" si="360"/>
        <v>0</v>
      </c>
      <c r="W607" s="24">
        <f t="shared" si="360"/>
        <v>0</v>
      </c>
      <c r="X607" s="24">
        <f t="shared" si="360"/>
        <v>0</v>
      </c>
    </row>
    <row r="608" spans="1:24" s="25" customFormat="1" ht="12.75" hidden="1" customHeight="1">
      <c r="A608" s="20"/>
      <c r="B608" s="26" t="s">
        <v>146</v>
      </c>
      <c r="C608" s="21">
        <v>707</v>
      </c>
      <c r="D608" s="22">
        <v>10</v>
      </c>
      <c r="E608" s="27" t="s">
        <v>30</v>
      </c>
      <c r="F608" s="23">
        <v>5054901</v>
      </c>
      <c r="G608" s="21">
        <v>0</v>
      </c>
      <c r="H608" s="24">
        <f t="shared" si="359"/>
        <v>0</v>
      </c>
      <c r="I608" s="24">
        <f t="shared" si="359"/>
        <v>0</v>
      </c>
      <c r="J608" s="24">
        <f t="shared" si="359"/>
        <v>0</v>
      </c>
      <c r="K608" s="24">
        <f t="shared" si="359"/>
        <v>0</v>
      </c>
      <c r="L608" s="24">
        <f t="shared" si="360"/>
        <v>0</v>
      </c>
      <c r="M608" s="24">
        <f t="shared" si="360"/>
        <v>0</v>
      </c>
      <c r="N608" s="24">
        <f t="shared" si="360"/>
        <v>0</v>
      </c>
      <c r="O608" s="24">
        <f t="shared" si="360"/>
        <v>0</v>
      </c>
      <c r="P608" s="24">
        <f t="shared" si="360"/>
        <v>0</v>
      </c>
      <c r="Q608" s="24">
        <f t="shared" si="360"/>
        <v>0</v>
      </c>
      <c r="R608" s="24">
        <f t="shared" si="360"/>
        <v>0</v>
      </c>
      <c r="S608" s="24">
        <f t="shared" si="360"/>
        <v>0</v>
      </c>
      <c r="T608" s="24">
        <f t="shared" si="360"/>
        <v>0</v>
      </c>
      <c r="U608" s="24">
        <f t="shared" si="360"/>
        <v>0</v>
      </c>
      <c r="V608" s="24">
        <f t="shared" si="360"/>
        <v>0</v>
      </c>
      <c r="W608" s="24">
        <f t="shared" si="360"/>
        <v>0</v>
      </c>
      <c r="X608" s="24">
        <f t="shared" si="360"/>
        <v>0</v>
      </c>
    </row>
    <row r="609" spans="1:24" s="25" customFormat="1" ht="12.75" hidden="1" customHeight="1">
      <c r="A609" s="20"/>
      <c r="B609" s="30" t="s">
        <v>50</v>
      </c>
      <c r="C609" s="31">
        <v>707</v>
      </c>
      <c r="D609" s="32">
        <v>10</v>
      </c>
      <c r="E609" s="33" t="s">
        <v>30</v>
      </c>
      <c r="F609" s="34">
        <v>5054901</v>
      </c>
      <c r="G609" s="31">
        <v>5</v>
      </c>
      <c r="H609" s="35">
        <f>I609+J609</f>
        <v>0</v>
      </c>
      <c r="I609" s="35"/>
      <c r="J609" s="35">
        <f>SUM(K609:X609)</f>
        <v>0</v>
      </c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</row>
    <row r="610" spans="1:24" s="25" customFormat="1" ht="12.75" hidden="1" customHeight="1">
      <c r="A610" s="20"/>
      <c r="B610" s="37" t="s">
        <v>147</v>
      </c>
      <c r="C610" s="21">
        <v>707</v>
      </c>
      <c r="D610" s="22">
        <v>10</v>
      </c>
      <c r="E610" s="27" t="s">
        <v>30</v>
      </c>
      <c r="F610" s="23">
        <v>5058500</v>
      </c>
      <c r="G610" s="15"/>
      <c r="H610" s="24">
        <f t="shared" ref="H610:K611" si="361">H611</f>
        <v>0</v>
      </c>
      <c r="I610" s="24">
        <f t="shared" si="361"/>
        <v>0</v>
      </c>
      <c r="J610" s="24">
        <f t="shared" si="361"/>
        <v>0</v>
      </c>
      <c r="K610" s="24">
        <f t="shared" si="361"/>
        <v>0</v>
      </c>
      <c r="L610" s="24">
        <f t="shared" ref="L610:X611" si="362">L611</f>
        <v>0</v>
      </c>
      <c r="M610" s="24">
        <f t="shared" si="362"/>
        <v>0</v>
      </c>
      <c r="N610" s="24">
        <f t="shared" si="362"/>
        <v>0</v>
      </c>
      <c r="O610" s="24">
        <f t="shared" si="362"/>
        <v>0</v>
      </c>
      <c r="P610" s="24">
        <f t="shared" si="362"/>
        <v>0</v>
      </c>
      <c r="Q610" s="24">
        <f t="shared" si="362"/>
        <v>0</v>
      </c>
      <c r="R610" s="24">
        <f t="shared" si="362"/>
        <v>0</v>
      </c>
      <c r="S610" s="24">
        <f t="shared" si="362"/>
        <v>0</v>
      </c>
      <c r="T610" s="24">
        <f t="shared" si="362"/>
        <v>0</v>
      </c>
      <c r="U610" s="24">
        <f t="shared" si="362"/>
        <v>0</v>
      </c>
      <c r="V610" s="24">
        <f t="shared" si="362"/>
        <v>0</v>
      </c>
      <c r="W610" s="24">
        <f t="shared" si="362"/>
        <v>0</v>
      </c>
      <c r="X610" s="24">
        <f t="shared" si="362"/>
        <v>0</v>
      </c>
    </row>
    <row r="611" spans="1:24" s="25" customFormat="1" ht="12.75" hidden="1" customHeight="1">
      <c r="A611" s="20"/>
      <c r="B611" s="26" t="s">
        <v>148</v>
      </c>
      <c r="C611" s="21">
        <v>707</v>
      </c>
      <c r="D611" s="22">
        <v>10</v>
      </c>
      <c r="E611" s="27" t="s">
        <v>30</v>
      </c>
      <c r="F611" s="23">
        <v>5058501</v>
      </c>
      <c r="G611" s="21">
        <v>0</v>
      </c>
      <c r="H611" s="24">
        <f t="shared" si="361"/>
        <v>0</v>
      </c>
      <c r="I611" s="24">
        <f t="shared" si="361"/>
        <v>0</v>
      </c>
      <c r="J611" s="24">
        <f t="shared" si="361"/>
        <v>0</v>
      </c>
      <c r="K611" s="24">
        <f t="shared" si="361"/>
        <v>0</v>
      </c>
      <c r="L611" s="24">
        <f t="shared" si="362"/>
        <v>0</v>
      </c>
      <c r="M611" s="24">
        <f t="shared" si="362"/>
        <v>0</v>
      </c>
      <c r="N611" s="24">
        <f t="shared" si="362"/>
        <v>0</v>
      </c>
      <c r="O611" s="24">
        <f t="shared" si="362"/>
        <v>0</v>
      </c>
      <c r="P611" s="24">
        <f t="shared" si="362"/>
        <v>0</v>
      </c>
      <c r="Q611" s="24">
        <f t="shared" si="362"/>
        <v>0</v>
      </c>
      <c r="R611" s="24">
        <f t="shared" si="362"/>
        <v>0</v>
      </c>
      <c r="S611" s="24">
        <f t="shared" si="362"/>
        <v>0</v>
      </c>
      <c r="T611" s="24">
        <f t="shared" si="362"/>
        <v>0</v>
      </c>
      <c r="U611" s="24">
        <f t="shared" si="362"/>
        <v>0</v>
      </c>
      <c r="V611" s="24">
        <f t="shared" si="362"/>
        <v>0</v>
      </c>
      <c r="W611" s="24">
        <f t="shared" si="362"/>
        <v>0</v>
      </c>
      <c r="X611" s="24">
        <f t="shared" si="362"/>
        <v>0</v>
      </c>
    </row>
    <row r="612" spans="1:24" s="25" customFormat="1" ht="12.75" hidden="1" customHeight="1">
      <c r="A612" s="20"/>
      <c r="B612" s="30" t="s">
        <v>50</v>
      </c>
      <c r="C612" s="31">
        <v>707</v>
      </c>
      <c r="D612" s="32">
        <v>10</v>
      </c>
      <c r="E612" s="33" t="s">
        <v>30</v>
      </c>
      <c r="F612" s="34">
        <v>5058501</v>
      </c>
      <c r="G612" s="31">
        <v>5</v>
      </c>
      <c r="H612" s="35">
        <f>I612+J612</f>
        <v>0</v>
      </c>
      <c r="I612" s="35"/>
      <c r="J612" s="35">
        <f>SUM(K612:X612)</f>
        <v>0</v>
      </c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</row>
    <row r="613" spans="1:24" s="25" customFormat="1" ht="12.75" hidden="1" customHeight="1">
      <c r="A613" s="20"/>
      <c r="B613" s="26" t="s">
        <v>149</v>
      </c>
      <c r="C613" s="21">
        <v>707</v>
      </c>
      <c r="D613" s="22">
        <v>10</v>
      </c>
      <c r="E613" s="27" t="s">
        <v>106</v>
      </c>
      <c r="F613" s="23">
        <v>0</v>
      </c>
      <c r="G613" s="21">
        <v>0</v>
      </c>
      <c r="H613" s="24">
        <f t="shared" ref="H613:X615" si="363">H614</f>
        <v>3360.9639999999999</v>
      </c>
      <c r="I613" s="24">
        <f t="shared" si="363"/>
        <v>3360.9639999999999</v>
      </c>
      <c r="J613" s="24">
        <f t="shared" si="363"/>
        <v>0</v>
      </c>
      <c r="K613" s="24">
        <f t="shared" si="363"/>
        <v>0</v>
      </c>
      <c r="L613" s="24">
        <f t="shared" si="363"/>
        <v>0</v>
      </c>
      <c r="M613" s="24">
        <f t="shared" si="363"/>
        <v>0</v>
      </c>
      <c r="N613" s="24">
        <f t="shared" si="363"/>
        <v>0</v>
      </c>
      <c r="O613" s="24">
        <f t="shared" si="363"/>
        <v>0</v>
      </c>
      <c r="P613" s="24">
        <f t="shared" si="363"/>
        <v>0</v>
      </c>
      <c r="Q613" s="24">
        <f t="shared" si="363"/>
        <v>0</v>
      </c>
      <c r="R613" s="24">
        <f t="shared" si="363"/>
        <v>0</v>
      </c>
      <c r="S613" s="24">
        <f t="shared" si="363"/>
        <v>0</v>
      </c>
      <c r="T613" s="24">
        <f t="shared" si="363"/>
        <v>0</v>
      </c>
      <c r="U613" s="24">
        <f t="shared" si="363"/>
        <v>0</v>
      </c>
      <c r="V613" s="24">
        <f t="shared" si="363"/>
        <v>0</v>
      </c>
      <c r="W613" s="24">
        <f t="shared" si="363"/>
        <v>0</v>
      </c>
      <c r="X613" s="24">
        <f t="shared" si="363"/>
        <v>0</v>
      </c>
    </row>
    <row r="614" spans="1:24" s="25" customFormat="1" ht="37.5" hidden="1" customHeight="1">
      <c r="A614" s="20"/>
      <c r="B614" s="37" t="s">
        <v>14</v>
      </c>
      <c r="C614" s="21">
        <v>707</v>
      </c>
      <c r="D614" s="22">
        <v>10</v>
      </c>
      <c r="E614" s="27" t="s">
        <v>106</v>
      </c>
      <c r="F614" s="23">
        <v>20000</v>
      </c>
      <c r="G614" s="21"/>
      <c r="H614" s="24">
        <f t="shared" si="363"/>
        <v>3360.9639999999999</v>
      </c>
      <c r="I614" s="24">
        <f t="shared" si="363"/>
        <v>3360.9639999999999</v>
      </c>
      <c r="J614" s="24">
        <f t="shared" si="363"/>
        <v>0</v>
      </c>
      <c r="K614" s="24">
        <f t="shared" si="363"/>
        <v>0</v>
      </c>
      <c r="L614" s="24">
        <f t="shared" si="363"/>
        <v>0</v>
      </c>
      <c r="M614" s="24">
        <f t="shared" si="363"/>
        <v>0</v>
      </c>
      <c r="N614" s="24">
        <f t="shared" si="363"/>
        <v>0</v>
      </c>
      <c r="O614" s="24">
        <f t="shared" si="363"/>
        <v>0</v>
      </c>
      <c r="P614" s="24">
        <f t="shared" si="363"/>
        <v>0</v>
      </c>
      <c r="Q614" s="24">
        <f t="shared" si="363"/>
        <v>0</v>
      </c>
      <c r="R614" s="24">
        <f t="shared" si="363"/>
        <v>0</v>
      </c>
      <c r="S614" s="24">
        <f t="shared" si="363"/>
        <v>0</v>
      </c>
      <c r="T614" s="24">
        <f t="shared" si="363"/>
        <v>0</v>
      </c>
      <c r="U614" s="24">
        <f t="shared" si="363"/>
        <v>0</v>
      </c>
      <c r="V614" s="24">
        <f t="shared" si="363"/>
        <v>0</v>
      </c>
      <c r="W614" s="24">
        <f t="shared" si="363"/>
        <v>0</v>
      </c>
      <c r="X614" s="24">
        <f t="shared" si="363"/>
        <v>0</v>
      </c>
    </row>
    <row r="615" spans="1:24" s="25" customFormat="1" ht="12.75" hidden="1" customHeight="1">
      <c r="A615" s="20"/>
      <c r="B615" s="26" t="s">
        <v>17</v>
      </c>
      <c r="C615" s="21">
        <v>707</v>
      </c>
      <c r="D615" s="22">
        <v>10</v>
      </c>
      <c r="E615" s="27" t="s">
        <v>106</v>
      </c>
      <c r="F615" s="23">
        <v>20400</v>
      </c>
      <c r="G615" s="21">
        <v>0</v>
      </c>
      <c r="H615" s="24">
        <f t="shared" si="363"/>
        <v>3360.9639999999999</v>
      </c>
      <c r="I615" s="24">
        <f t="shared" si="363"/>
        <v>3360.9639999999999</v>
      </c>
      <c r="J615" s="24">
        <f t="shared" si="363"/>
        <v>0</v>
      </c>
      <c r="K615" s="24">
        <f t="shared" si="363"/>
        <v>0</v>
      </c>
      <c r="L615" s="24">
        <f t="shared" si="363"/>
        <v>0</v>
      </c>
      <c r="M615" s="24">
        <f t="shared" si="363"/>
        <v>0</v>
      </c>
      <c r="N615" s="24">
        <f t="shared" si="363"/>
        <v>0</v>
      </c>
      <c r="O615" s="24">
        <f t="shared" si="363"/>
        <v>0</v>
      </c>
      <c r="P615" s="24">
        <f t="shared" si="363"/>
        <v>0</v>
      </c>
      <c r="Q615" s="24">
        <f t="shared" si="363"/>
        <v>0</v>
      </c>
      <c r="R615" s="24">
        <f t="shared" si="363"/>
        <v>0</v>
      </c>
      <c r="S615" s="24">
        <f t="shared" si="363"/>
        <v>0</v>
      </c>
      <c r="T615" s="24">
        <f t="shared" si="363"/>
        <v>0</v>
      </c>
      <c r="U615" s="24">
        <f t="shared" si="363"/>
        <v>0</v>
      </c>
      <c r="V615" s="24">
        <f t="shared" si="363"/>
        <v>0</v>
      </c>
      <c r="W615" s="24">
        <f t="shared" si="363"/>
        <v>0</v>
      </c>
      <c r="X615" s="24">
        <f t="shared" si="363"/>
        <v>0</v>
      </c>
    </row>
    <row r="616" spans="1:24" s="25" customFormat="1" hidden="1">
      <c r="A616" s="20"/>
      <c r="B616" s="30" t="s">
        <v>16</v>
      </c>
      <c r="C616" s="31">
        <v>707</v>
      </c>
      <c r="D616" s="32">
        <v>10</v>
      </c>
      <c r="E616" s="33" t="s">
        <v>106</v>
      </c>
      <c r="F616" s="34">
        <v>20400</v>
      </c>
      <c r="G616" s="31">
        <v>500</v>
      </c>
      <c r="H616" s="35">
        <f>I616+J616</f>
        <v>3360.9639999999999</v>
      </c>
      <c r="I616" s="35">
        <v>3360.9639999999999</v>
      </c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</row>
    <row r="617" spans="1:24" hidden="1">
      <c r="A617" s="2"/>
      <c r="B617" s="46"/>
      <c r="C617" s="46"/>
      <c r="D617" s="46"/>
      <c r="E617" s="46"/>
      <c r="F617" s="131" t="s">
        <v>150</v>
      </c>
      <c r="G617" s="131"/>
      <c r="H617" s="47">
        <f t="shared" ref="H617:X617" si="364">H14+H29+H78+H104+H130+H156+H182+H217+H243+H269+H295+H321+H347+H373+H399+H425+H451+H458+H474+H507+H536+H568+H575</f>
        <v>554243.20100000012</v>
      </c>
      <c r="I617" s="47">
        <f t="shared" si="364"/>
        <v>538645.50100000005</v>
      </c>
      <c r="J617" s="47">
        <f t="shared" si="364"/>
        <v>46140.400000000009</v>
      </c>
      <c r="K617" s="47" t="e">
        <f t="shared" si="364"/>
        <v>#REF!</v>
      </c>
      <c r="L617" s="47" t="e">
        <f t="shared" si="364"/>
        <v>#REF!</v>
      </c>
      <c r="M617" s="47" t="e">
        <f t="shared" si="364"/>
        <v>#REF!</v>
      </c>
      <c r="N617" s="47" t="e">
        <f t="shared" si="364"/>
        <v>#REF!</v>
      </c>
      <c r="O617" s="47" t="e">
        <f t="shared" si="364"/>
        <v>#REF!</v>
      </c>
      <c r="P617" s="47" t="e">
        <f t="shared" si="364"/>
        <v>#REF!</v>
      </c>
      <c r="Q617" s="47" t="e">
        <f t="shared" si="364"/>
        <v>#REF!</v>
      </c>
      <c r="R617" s="47" t="e">
        <f t="shared" si="364"/>
        <v>#REF!</v>
      </c>
      <c r="S617" s="47" t="e">
        <f t="shared" si="364"/>
        <v>#REF!</v>
      </c>
      <c r="T617" s="47" t="e">
        <f t="shared" si="364"/>
        <v>#REF!</v>
      </c>
      <c r="U617" s="47" t="e">
        <f t="shared" si="364"/>
        <v>#REF!</v>
      </c>
      <c r="V617" s="47" t="e">
        <f t="shared" si="364"/>
        <v>#REF!</v>
      </c>
      <c r="W617" s="47" t="e">
        <f t="shared" si="364"/>
        <v>#REF!</v>
      </c>
      <c r="X617" s="47" t="e">
        <f t="shared" si="364"/>
        <v>#REF!</v>
      </c>
    </row>
    <row r="618" spans="1:24">
      <c r="A618" s="2"/>
      <c r="B618" s="2"/>
      <c r="C618" s="2"/>
      <c r="D618" s="2"/>
      <c r="E618" s="2"/>
      <c r="F618" s="2"/>
      <c r="G618" s="2"/>
      <c r="H618" s="53"/>
      <c r="I618" s="53"/>
      <c r="J618" s="5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1.25" customHeight="1">
      <c r="A619" s="48"/>
      <c r="B619" s="48"/>
      <c r="C619" s="49"/>
      <c r="D619" s="49"/>
      <c r="E619" s="49"/>
      <c r="F619" s="50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</row>
    <row r="620" spans="1:24" ht="11.25" customHeight="1">
      <c r="A620" s="48"/>
      <c r="B620" s="48"/>
      <c r="C620" s="49"/>
      <c r="D620" s="49"/>
      <c r="E620" s="49"/>
      <c r="F620" s="50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</row>
    <row r="621" spans="1:24" ht="11.25" customHeight="1">
      <c r="A621" s="48"/>
      <c r="B621" s="48"/>
      <c r="C621" s="49"/>
      <c r="D621" s="49"/>
      <c r="E621" s="49"/>
      <c r="F621" s="50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</row>
  </sheetData>
  <autoFilter ref="A12:X617">
    <filterColumn colId="3">
      <filters>
        <filter val="01"/>
      </filters>
    </filterColumn>
    <filterColumn colId="7">
      <customFilters and="1">
        <customFilter operator="greaterThan" val="0"/>
      </customFilters>
    </filterColumn>
  </autoFilter>
  <mergeCells count="9">
    <mergeCell ref="I9:I11"/>
    <mergeCell ref="J9:J11"/>
    <mergeCell ref="F617:G617"/>
    <mergeCell ref="C1:H1"/>
    <mergeCell ref="C5:H5"/>
    <mergeCell ref="B7:H7"/>
    <mergeCell ref="B9:B11"/>
    <mergeCell ref="C9:G10"/>
    <mergeCell ref="H9:H11"/>
  </mergeCells>
  <phoneticPr fontId="15" type="noConversion"/>
  <pageMargins left="0.33" right="0.18" top="0.49" bottom="0.34" header="0.196850393700787" footer="0.17"/>
  <pageSetup paperSize="9" scale="83" orientation="portrait" r:id="rId1"/>
  <headerFooter alignWithMargins="0">
    <oddFooter>&amp;P</oddFooter>
  </headerFooter>
  <colBreaks count="1" manualBreakCount="1">
    <brk id="10" max="6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Курдюковское</vt:lpstr>
      <vt:lpstr>Курдюковское (2)</vt:lpstr>
      <vt:lpstr>Консолид</vt:lpstr>
      <vt:lpstr>Консолид!Заголовки_для_печати</vt:lpstr>
      <vt:lpstr>Курдюковское!Заголовки_для_печати</vt:lpstr>
      <vt:lpstr>'Курдюковское (2)'!Заголовки_для_печати</vt:lpstr>
      <vt:lpstr>Консолид!Область_печати</vt:lpstr>
      <vt:lpstr>Курдюковское!Область_печати</vt:lpstr>
      <vt:lpstr>'Курдюковское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</dc:creator>
  <cp:lastModifiedBy>Ислам</cp:lastModifiedBy>
  <cp:lastPrinted>2016-12-29T15:30:42Z</cp:lastPrinted>
  <dcterms:created xsi:type="dcterms:W3CDTF">2008-11-20T15:38:17Z</dcterms:created>
  <dcterms:modified xsi:type="dcterms:W3CDTF">2017-02-15T10:26:47Z</dcterms:modified>
</cp:coreProperties>
</file>